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72" i="1"/>
  <c r="H227"/>
  <c r="I227"/>
  <c r="J227"/>
  <c r="K227"/>
  <c r="L227"/>
  <c r="M227"/>
  <c r="N227"/>
  <c r="L107"/>
  <c r="L46" l="1"/>
  <c r="K46"/>
  <c r="J46"/>
  <c r="L44"/>
  <c r="K44"/>
  <c r="J44"/>
  <c r="N47"/>
  <c r="M47"/>
  <c r="L47"/>
  <c r="K47"/>
  <c r="J47"/>
  <c r="N44" l="1"/>
  <c r="M44"/>
  <c r="I44"/>
  <c r="H44"/>
  <c r="N222"/>
  <c r="M222"/>
  <c r="L222"/>
  <c r="K222"/>
  <c r="J222"/>
  <c r="I222"/>
  <c r="H222"/>
  <c r="N217"/>
  <c r="M217"/>
  <c r="L217"/>
  <c r="K217"/>
  <c r="J217"/>
  <c r="I217"/>
  <c r="H217"/>
  <c r="N212"/>
  <c r="M212"/>
  <c r="L212"/>
  <c r="K212"/>
  <c r="J212"/>
  <c r="I212"/>
  <c r="H212"/>
  <c r="H46"/>
  <c r="I46"/>
  <c r="M45"/>
  <c r="L45"/>
  <c r="K45"/>
  <c r="J45"/>
  <c r="I45"/>
  <c r="H45"/>
  <c r="N46"/>
  <c r="M46"/>
  <c r="N192"/>
  <c r="M192"/>
  <c r="L192"/>
  <c r="K192"/>
  <c r="J192"/>
  <c r="I192"/>
  <c r="H192"/>
  <c r="N139"/>
  <c r="M139"/>
  <c r="L139"/>
  <c r="K139"/>
  <c r="J139"/>
  <c r="I139"/>
  <c r="H139"/>
  <c r="N130"/>
  <c r="M130"/>
  <c r="L130"/>
  <c r="K130"/>
  <c r="J130"/>
  <c r="I130"/>
  <c r="H130"/>
  <c r="N94"/>
  <c r="M94"/>
  <c r="L94"/>
  <c r="K94"/>
  <c r="J94"/>
  <c r="I94"/>
  <c r="H94"/>
  <c r="M34"/>
  <c r="M33" s="1"/>
  <c r="N34"/>
  <c r="N33" s="1"/>
  <c r="L34"/>
  <c r="L33" s="1"/>
  <c r="K34"/>
  <c r="K33" s="1"/>
  <c r="J34"/>
  <c r="J33" s="1"/>
  <c r="I34"/>
  <c r="H34"/>
  <c r="N22"/>
  <c r="M22"/>
  <c r="L22"/>
  <c r="K22"/>
  <c r="J22"/>
  <c r="I22"/>
  <c r="H22"/>
  <c r="I148"/>
  <c r="L208"/>
  <c r="N118"/>
  <c r="M118"/>
  <c r="L118"/>
  <c r="K118"/>
  <c r="J118"/>
  <c r="I47"/>
  <c r="H47"/>
  <c r="N45"/>
  <c r="H42"/>
  <c r="N208" l="1"/>
  <c r="M208"/>
  <c r="K208"/>
  <c r="J208"/>
  <c r="I208"/>
  <c r="H208"/>
  <c r="N18"/>
  <c r="N17" s="1"/>
  <c r="M42"/>
  <c r="M99"/>
  <c r="N14" l="1"/>
  <c r="M14"/>
  <c r="N13"/>
  <c r="M13"/>
  <c r="N12"/>
  <c r="M12"/>
  <c r="L12"/>
  <c r="K12"/>
  <c r="I12"/>
  <c r="H12"/>
  <c r="J12"/>
  <c r="L14"/>
  <c r="K14"/>
  <c r="J14"/>
  <c r="I14"/>
  <c r="H14"/>
  <c r="L13"/>
  <c r="K13"/>
  <c r="J13"/>
  <c r="I13"/>
  <c r="H13"/>
  <c r="N42" l="1"/>
  <c r="L42"/>
  <c r="K42"/>
  <c r="J42"/>
  <c r="I42"/>
  <c r="N200"/>
  <c r="M200"/>
  <c r="L200"/>
  <c r="K200"/>
  <c r="J200"/>
  <c r="I200"/>
  <c r="H200"/>
  <c r="N196"/>
  <c r="M196"/>
  <c r="L196"/>
  <c r="K196"/>
  <c r="J196"/>
  <c r="I196"/>
  <c r="H196"/>
  <c r="N188"/>
  <c r="M188"/>
  <c r="L188"/>
  <c r="K188"/>
  <c r="J188"/>
  <c r="I188"/>
  <c r="H188"/>
  <c r="N184"/>
  <c r="M184"/>
  <c r="L184"/>
  <c r="K184"/>
  <c r="J184"/>
  <c r="I184"/>
  <c r="H184"/>
  <c r="N180"/>
  <c r="M180"/>
  <c r="L180"/>
  <c r="K180"/>
  <c r="J180"/>
  <c r="I180"/>
  <c r="H180"/>
  <c r="N176"/>
  <c r="M176"/>
  <c r="L176"/>
  <c r="K176"/>
  <c r="J176"/>
  <c r="I176"/>
  <c r="H176"/>
  <c r="N172"/>
  <c r="M172"/>
  <c r="L172"/>
  <c r="K172"/>
  <c r="J172"/>
  <c r="I172"/>
  <c r="H172"/>
  <c r="N168"/>
  <c r="M168"/>
  <c r="L168"/>
  <c r="K168"/>
  <c r="J168"/>
  <c r="I168"/>
  <c r="H168"/>
  <c r="N164"/>
  <c r="M164"/>
  <c r="L164"/>
  <c r="K164"/>
  <c r="J164"/>
  <c r="I164"/>
  <c r="H164"/>
  <c r="N160"/>
  <c r="M160"/>
  <c r="L160"/>
  <c r="K160"/>
  <c r="J160"/>
  <c r="I160"/>
  <c r="H160"/>
  <c r="N156"/>
  <c r="M156"/>
  <c r="L156"/>
  <c r="K156"/>
  <c r="J156"/>
  <c r="I156"/>
  <c r="H156"/>
  <c r="N152"/>
  <c r="M152"/>
  <c r="L152"/>
  <c r="K152"/>
  <c r="J152"/>
  <c r="I152"/>
  <c r="H152"/>
  <c r="N148"/>
  <c r="M148"/>
  <c r="L148"/>
  <c r="K148"/>
  <c r="J148"/>
  <c r="H148"/>
  <c r="N144"/>
  <c r="M144"/>
  <c r="L144"/>
  <c r="K144"/>
  <c r="J144"/>
  <c r="I144"/>
  <c r="H144"/>
  <c r="N135"/>
  <c r="M135"/>
  <c r="L135"/>
  <c r="K135"/>
  <c r="J135"/>
  <c r="I135"/>
  <c r="H135"/>
  <c r="N126"/>
  <c r="M126"/>
  <c r="L126"/>
  <c r="K126"/>
  <c r="J126"/>
  <c r="I126"/>
  <c r="H126"/>
  <c r="N122"/>
  <c r="M122"/>
  <c r="L122"/>
  <c r="K122"/>
  <c r="J122"/>
  <c r="I122"/>
  <c r="H122"/>
  <c r="I118"/>
  <c r="H118"/>
  <c r="N114"/>
  <c r="M114"/>
  <c r="L114"/>
  <c r="K114"/>
  <c r="I114"/>
  <c r="H114"/>
  <c r="N107"/>
  <c r="M107"/>
  <c r="K107"/>
  <c r="J107"/>
  <c r="I107"/>
  <c r="H107"/>
  <c r="N103"/>
  <c r="M103"/>
  <c r="L103"/>
  <c r="K103"/>
  <c r="J103"/>
  <c r="I103"/>
  <c r="H103"/>
  <c r="N99" l="1"/>
  <c r="L99"/>
  <c r="K99"/>
  <c r="J99"/>
  <c r="I99"/>
  <c r="H99"/>
  <c r="N90"/>
  <c r="M90"/>
  <c r="L90"/>
  <c r="K90"/>
  <c r="J90"/>
  <c r="I90"/>
  <c r="H90"/>
  <c r="N86"/>
  <c r="M86"/>
  <c r="L86"/>
  <c r="K86"/>
  <c r="J86"/>
  <c r="I86"/>
  <c r="H86"/>
  <c r="N80"/>
  <c r="M80"/>
  <c r="L80"/>
  <c r="K80"/>
  <c r="J80"/>
  <c r="I80"/>
  <c r="H80"/>
  <c r="N76"/>
  <c r="M76"/>
  <c r="L76"/>
  <c r="K76"/>
  <c r="J76"/>
  <c r="I76"/>
  <c r="H76"/>
  <c r="N72"/>
  <c r="M72"/>
  <c r="L72"/>
  <c r="K72"/>
  <c r="I72"/>
  <c r="H72"/>
  <c r="N68"/>
  <c r="M68"/>
  <c r="L68"/>
  <c r="K68"/>
  <c r="J68"/>
  <c r="I68"/>
  <c r="H68"/>
  <c r="N64"/>
  <c r="M64"/>
  <c r="L64"/>
  <c r="K64"/>
  <c r="J64"/>
  <c r="I64"/>
  <c r="H64"/>
  <c r="N60"/>
  <c r="M60"/>
  <c r="L60"/>
  <c r="K60"/>
  <c r="J60"/>
  <c r="I60"/>
  <c r="H60"/>
  <c r="N56"/>
  <c r="M56"/>
  <c r="L56"/>
  <c r="K56"/>
  <c r="J56"/>
  <c r="I56"/>
  <c r="H56"/>
  <c r="N52"/>
  <c r="M52"/>
  <c r="L52"/>
  <c r="K52"/>
  <c r="J52"/>
  <c r="I52"/>
  <c r="H52"/>
  <c r="N48"/>
  <c r="M48"/>
  <c r="L48"/>
  <c r="K48"/>
  <c r="J48"/>
  <c r="I48"/>
  <c r="H48"/>
  <c r="N204"/>
  <c r="M204"/>
  <c r="L204"/>
  <c r="K204"/>
  <c r="J204"/>
  <c r="I204"/>
  <c r="H204"/>
  <c r="N31"/>
  <c r="M31"/>
  <c r="L31"/>
  <c r="K31"/>
  <c r="J31"/>
  <c r="I33"/>
  <c r="I31" s="1"/>
  <c r="H33"/>
  <c r="H31" s="1"/>
  <c r="M18" l="1"/>
  <c r="M17" s="1"/>
  <c r="K18"/>
  <c r="K17" s="1"/>
  <c r="K11" s="1"/>
  <c r="J18"/>
  <c r="J17" s="1"/>
  <c r="I18"/>
  <c r="I17" s="1"/>
  <c r="H18"/>
  <c r="H17" s="1"/>
  <c r="H15" l="1"/>
  <c r="H11"/>
  <c r="H9" s="1"/>
  <c r="J15"/>
  <c r="J11"/>
  <c r="J9" s="1"/>
  <c r="K15"/>
  <c r="K9"/>
  <c r="N15"/>
  <c r="N11"/>
  <c r="I15"/>
  <c r="I11"/>
  <c r="I9" s="1"/>
  <c r="M15"/>
  <c r="M11"/>
  <c r="L18"/>
  <c r="L17" s="1"/>
  <c r="L15" s="1"/>
  <c r="L11" l="1"/>
  <c r="L9" s="1"/>
  <c r="M9"/>
  <c r="N9"/>
</calcChain>
</file>

<file path=xl/sharedStrings.xml><?xml version="1.0" encoding="utf-8"?>
<sst xmlns="http://schemas.openxmlformats.org/spreadsheetml/2006/main" count="666" uniqueCount="210">
  <si>
    <t xml:space="preserve">                      Расходы по годам                       </t>
  </si>
  <si>
    <t xml:space="preserve">Примечание </t>
  </si>
  <si>
    <t>ГРБС</t>
  </si>
  <si>
    <t xml:space="preserve">ЦСР </t>
  </si>
  <si>
    <t xml:space="preserve">ВР </t>
  </si>
  <si>
    <t>план</t>
  </si>
  <si>
    <t>факт</t>
  </si>
  <si>
    <t xml:space="preserve">Подпрограмма 1 </t>
  </si>
  <si>
    <t xml:space="preserve">Статус (муниципальная программа, подпрограмма)     </t>
  </si>
  <si>
    <t>Наименование программы, подпрограммы</t>
  </si>
  <si>
    <t xml:space="preserve"> Наименов ние ГРБС</t>
  </si>
  <si>
    <t xml:space="preserve">  Код бюджетной классификации</t>
  </si>
  <si>
    <t>Рз Пр</t>
  </si>
  <si>
    <t xml:space="preserve"> Плановый период</t>
  </si>
  <si>
    <t xml:space="preserve">Муниципальная программа  </t>
  </si>
  <si>
    <t>в  том  числе по ГРБС:</t>
  </si>
  <si>
    <t xml:space="preserve">всего  расходные обязательства      </t>
  </si>
  <si>
    <t xml:space="preserve">Подпрограмма 2 </t>
  </si>
  <si>
    <t>рублей</t>
  </si>
  <si>
    <t>МКУ «Управление культуры»</t>
  </si>
  <si>
    <t>МКУ «Управление образования»</t>
  </si>
  <si>
    <t xml:space="preserve">Администрация ЗАТО г. Железногорск </t>
  </si>
  <si>
    <t>X</t>
  </si>
  <si>
    <t>009</t>
  </si>
  <si>
    <t>000</t>
  </si>
  <si>
    <t xml:space="preserve">Подпрограмма 3 </t>
  </si>
  <si>
    <t>Создание условий для активного участия граждан старшего поколения в общественной жизни</t>
  </si>
  <si>
    <t xml:space="preserve">Мероприятие 1 подпрограммы 1   </t>
  </si>
  <si>
    <t xml:space="preserve">Мероприятие 2 подпрограммы 1   </t>
  </si>
  <si>
    <t xml:space="preserve">Мероприятие 1 подпрограммы 2   </t>
  </si>
  <si>
    <t xml:space="preserve">Приложение N 7
к Порядку принятия решений о разработке, формировании и реализации муниципальных
программ ЗАТО Железногорск
</t>
  </si>
  <si>
    <t xml:space="preserve">          тел. 8 (3919) 74-51-54</t>
  </si>
  <si>
    <t xml:space="preserve">ИНФОРМАЦИЯ
ОБ ИСПОЛЬЗОВАНИИ БЮДЖЕТНЫХ АССИГНОВАНИЙ МЕСТНОГО БЮДЖЕТА И ИНЫХ СРЕДСТВ НА РЕАЛИЗАЦИЮ ОТДЕЛЬНЫХ
МЕРОПРИЯТИЙ МУНИЦИПАЛЬНОЙ ПРОГРАММЫ И ПОДПРОГРАММ С УКАЗАНИЕМ ПЛАНОВЫХ И ФАКТИЧЕСКИХ ЗНАЧЕНИЙ (С
РАСШИФРОВКОЙ ПО ГЛАВНЫМ РАСПОРЯДИТЕЛЯМ СРЕДСТВ МЕСТНОГО БЮДЖЕТА, ПОДПРОГРАММАМ, ОТДЕЛЬНЫМ МЕРОПРИЯТИЯМ
МУНИЦИПАЛЬНОЙ ПРОГРАММЫ, А ТАКЖЕ ПО ГОДАМ РЕАЛИЗАЦИИ МУНИЦИПАЛЬНОЙ ПРОГРАММЫ)
</t>
  </si>
  <si>
    <t>2017 год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</si>
  <si>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</si>
  <si>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</si>
  <si>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Единовременная выплата Первопроходцам к 65-летию г. Железногорск</t>
  </si>
  <si>
    <t>0330001</t>
  </si>
  <si>
    <t>Оказание адресной социальной помощи отдельным категориям граждан</t>
  </si>
  <si>
    <t xml:space="preserve">Мероприятие 1.1 подпрограммы 3  </t>
  </si>
  <si>
    <t xml:space="preserve">Мероприятие 1.2 подпрограммы 3  </t>
  </si>
  <si>
    <t xml:space="preserve">Мероприятие 1.3 подпрограммы 3  </t>
  </si>
  <si>
    <t>Адресная социальная помощь работникам муниципальных организаций на приобретение путевок (курсовок) на санаторно-курортное лечение</t>
  </si>
  <si>
    <t xml:space="preserve">Мероприятие 1.4 подпрограммы 3  </t>
  </si>
  <si>
    <t>Денежная выплата работникам муниципальных организаций на возмещение расходов по зубопротезированию</t>
  </si>
  <si>
    <t xml:space="preserve">Мероприятие 1.5 подпрограммы 3  </t>
  </si>
  <si>
    <t>Денежная компенсация работникам муниципальных организаций за проезд детей транспортом общего пользования</t>
  </si>
  <si>
    <t xml:space="preserve">Мероприятие 1.6 подпрограммы 3  </t>
  </si>
  <si>
    <t xml:space="preserve">Мероприятие 1.7 подпрограммы 3  </t>
  </si>
  <si>
    <t>Возмещение затрат специализированным организациям, оказывающим транспортные услуги пассажирских и грузовых перевозок</t>
  </si>
  <si>
    <t xml:space="preserve">Мероприятие 1.8 подпрограммы 3  </t>
  </si>
  <si>
    <t>Возмещение затрат за приобретение путевок на санаторно-курортное лечение отдельных категорий граждан</t>
  </si>
  <si>
    <t xml:space="preserve">Мероприятие 1.9 подпрограммы 3  </t>
  </si>
  <si>
    <t>Мероприятия, связанные с проведением Международного дня инвалидов</t>
  </si>
  <si>
    <t>МКУ "Управление культуры"</t>
  </si>
  <si>
    <t xml:space="preserve">Мероприятие 1.10 подпрограммы 3  </t>
  </si>
  <si>
    <t xml:space="preserve">Мероприятие 1.11 подпрограммы 3  </t>
  </si>
  <si>
    <t>Возмещение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"Союз пенсионеров России" ЗАТО Железногорск</t>
  </si>
  <si>
    <t xml:space="preserve">Мероприятие 1.12 подпрограммы 3  </t>
  </si>
  <si>
    <t>Единовременная денежная выплата активистам ветеранского движения города</t>
  </si>
  <si>
    <t xml:space="preserve">Мероприятие 1.13 подпрограммы 3  </t>
  </si>
  <si>
    <t>Обучение граждан пожилого возраста основам компьютерной грамотности</t>
  </si>
  <si>
    <t>МКУ "Управление образования"</t>
  </si>
  <si>
    <t xml:space="preserve">Мероприятие 1.14 подпрограммы 3  </t>
  </si>
  <si>
    <t>Проведение лекций по краеведению и культуре для граждан старшего поколения</t>
  </si>
  <si>
    <t xml:space="preserve">Мероприятие 1.15 подпрограммы 3  </t>
  </si>
  <si>
    <t>Возмещение затрат за оздоровление граждан, достигших пенсионного возраста</t>
  </si>
  <si>
    <t xml:space="preserve">Мероприятие 1.16 подпрограммы 3  </t>
  </si>
  <si>
    <t>Проведение общегородских социально значимых мероприятий</t>
  </si>
  <si>
    <t xml:space="preserve">МКУ "Управление культуры"
</t>
  </si>
  <si>
    <t xml:space="preserve">Мероприятие 1.17 подпрограммы 3  </t>
  </si>
  <si>
    <t>Поздравление отдельных категорий граждан старшего поколения</t>
  </si>
  <si>
    <t xml:space="preserve">Мероприятие 1.18 подпрограммы 3  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</si>
  <si>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</si>
  <si>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1.19 подпрограммы 3  </t>
  </si>
  <si>
    <t xml:space="preserve">Мероприятие 1.20 подпрограммы 3  </t>
  </si>
  <si>
    <t xml:space="preserve">Мероприятие 1.21 подпрограммы 3  </t>
  </si>
  <si>
    <t>Обеспечение детей новогодними подарками</t>
  </si>
  <si>
    <t>612</t>
  </si>
  <si>
    <t xml:space="preserve">Мероприятие 1.22 подпрограммы 3  </t>
  </si>
  <si>
    <t>Новогодние мероприятия с вручением подарков детям</t>
  </si>
  <si>
    <t xml:space="preserve">Мероприятие 1.23 подпрограммы 3  </t>
  </si>
  <si>
    <t>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</t>
  </si>
  <si>
    <t xml:space="preserve">Мероприятие 1.24 подпрограммы 3  </t>
  </si>
  <si>
    <t>Проведение социально значимых мероприятий по торжественным регистрациям рождения детей</t>
  </si>
  <si>
    <t xml:space="preserve">Мероприятие 1.25 подпрограммы 3  </t>
  </si>
  <si>
    <t>Единовременное материальное вознаграждение при присвоении звания "Почетный гражданин ЗАТО Железногорск Красноярского края"</t>
  </si>
  <si>
    <t xml:space="preserve">Мероприятие 1.26 подпрограммы 3  </t>
  </si>
  <si>
    <t>Ежемесячное материальное вознаграждение Почетному гражданину ЗАТО Железногорск при достижении пенсионного возраста</t>
  </si>
  <si>
    <t xml:space="preserve">Мероприятие 1.27 подпрограммы 3  </t>
  </si>
  <si>
    <t>Денежная выплата Почетному гражданину ЗАТО Железногорск на возмещение стоимости санаторно-курортного лечения</t>
  </si>
  <si>
    <t xml:space="preserve">Мероприятие 1.28 подпрограммы 3  </t>
  </si>
  <si>
    <t>Ежемесячная денежная компенсация Почетному гражданину ЗАТО Железногорск на оплату жилищно-коммунальных услуг</t>
  </si>
  <si>
    <t xml:space="preserve">Мероприятие 1.29 подпрограммы 3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</si>
  <si>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</si>
  <si>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1.30 подпрограммы 3  </t>
  </si>
  <si>
    <t>Поздравление Почетного гражданина ЗАТО Железногорск в связи с юбилейной датой рождения (70, 75, 80, 85, 90, 95, 100 лет и более)</t>
  </si>
  <si>
    <t xml:space="preserve">Мероприятие 1.31 подпрограммы 3  </t>
  </si>
  <si>
    <t>Возмещение затрат за организацию и проведение похорон Почетного гражданина ЗАТО Железногорск</t>
  </si>
  <si>
    <t xml:space="preserve">Мероприятие 1.32 подпрограммы 3  </t>
  </si>
  <si>
    <t>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 иждивением в обмен на передачу жилого помещения в муниципальную собственность</t>
  </si>
  <si>
    <t xml:space="preserve">Мероприятие 1.33 подпрограммы 3  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</si>
  <si>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</si>
  <si>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 xml:space="preserve">Мероприятие 1.34 подпрограммы 3  </t>
  </si>
  <si>
    <t>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</si>
  <si>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 xml:space="preserve">Мероприятие 1.35 подпрограммы 3  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</si>
  <si>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</si>
  <si>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 xml:space="preserve">Мероприятие 1.36 подпрограммы 3  </t>
  </si>
  <si>
    <t xml:space="preserve">Мероприятие 1.37 подпрограммы 3  </t>
  </si>
  <si>
    <t>Изготовление печатной продукции для информирования населения о мерах социальной поддержки отдельных категорий граждан</t>
  </si>
  <si>
    <t xml:space="preserve">Мероприятие 1.38 подпрограммы 3  </t>
  </si>
  <si>
    <t>Информирование населения ЗАТО Железногорск об изменениях в пенсионном обеспечении и о мерах социальной поддержки</t>
  </si>
  <si>
    <t xml:space="preserve">Мероприятие 1.39 подпрограммы 3  </t>
  </si>
  <si>
    <t>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</t>
  </si>
  <si>
    <t>В связи со смертью одного Почетного гражданина ЗАТО.</t>
  </si>
  <si>
    <t xml:space="preserve">Мероприятие 1.40 подпрограммы 3  </t>
  </si>
  <si>
    <t>Изготовление нагрудного знака "Почетный гражданин ЗАТО Железногорск Красноярского края"</t>
  </si>
  <si>
    <t>0330019</t>
  </si>
  <si>
    <t xml:space="preserve">Администрация ЗАТО г. Железногорск
</t>
  </si>
  <si>
    <t xml:space="preserve">Мероприятие 1.41 подпрограммы 3  </t>
  </si>
  <si>
    <t>Софинансирование расхо дов на обеспечение беспре пятственного доступа к муниципальным учрежде ниям социальной инфра 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 во зон оказания услуг, санитарно-гигиенических помещений, прилегающих территорий, парковочных мест для инвалидов, осна щение системами с дубли рующими световыми устройствами, информаци онными табло с тактиль ной пространственно-рельеф ной информацией и другим оборудованием)</t>
  </si>
  <si>
    <t>0801</t>
  </si>
  <si>
    <t>0330010</t>
  </si>
  <si>
    <t>732</t>
  </si>
  <si>
    <t xml:space="preserve">Мероприятие 1.42 подпрограммы 3  </t>
  </si>
  <si>
    <t>Обеспечение беспре пятственного доступа к муниципальным учрежде ниям социальной инфра 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 во зон оказания услуг, санитарно-гигиенических помещений, прилегающих территорий, парковочных мест для инвалидов, осна щение системами с дубли рующими световыми устройствами, информаци онными табло с тактиль ной пространственно-рельеф ной информацией и другим оборудованием)</t>
  </si>
  <si>
    <t>0331095</t>
  </si>
  <si>
    <t>Расходы на обеспечение беспрепятственного доступа к муниципальным учреждениям социальной инфра 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 во зон оказания услуг, санитарно-гигиенических помещений, прилегающих территорий, парковочных мест для инвалидов, осна щение системами с дубли рующими световыми устройствами, информаци онными табло с тактиль ной пространственно-рельефной информацией и другим оборудованием)</t>
  </si>
  <si>
    <t>0335027</t>
  </si>
  <si>
    <t>Нет обращений на расходы за стационарное обслуживание граждан, находящихся в трудной жизненной ситуации. Освоение по факту начисленных расходов.</t>
  </si>
  <si>
    <t xml:space="preserve">Мероприятие 1.43 подпрограммы 3  </t>
  </si>
  <si>
    <t>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</si>
  <si>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0702</t>
  </si>
  <si>
    <t>0330043</t>
  </si>
  <si>
    <t xml:space="preserve">  2015  (отчетный год)</t>
  </si>
  <si>
    <r>
      <t xml:space="preserve">          20</t>
    </r>
    <r>
      <rPr>
        <u/>
        <sz val="11"/>
        <color theme="1"/>
        <rFont val="Times New Roman"/>
        <family val="1"/>
        <charset val="204"/>
      </rPr>
      <t xml:space="preserve"> 16 </t>
    </r>
    <r>
      <rPr>
        <sz val="11"/>
        <color theme="1"/>
        <rFont val="Times New Roman"/>
        <family val="1"/>
        <charset val="204"/>
      </rPr>
      <t xml:space="preserve">(текущий год)          </t>
    </r>
  </si>
  <si>
    <t>2018 год</t>
  </si>
  <si>
    <t>0300000000</t>
  </si>
  <si>
    <t>0310000000</t>
  </si>
  <si>
    <t>031000020</t>
  </si>
  <si>
    <t>0310001510</t>
  </si>
  <si>
    <t>0320000000</t>
  </si>
  <si>
    <t>0320075130</t>
  </si>
  <si>
    <t>0330000000</t>
  </si>
  <si>
    <t>Возмещение затрат организациям за оказанные услуги временного проживания с питанием</t>
  </si>
  <si>
    <t>0330000150</t>
  </si>
  <si>
    <t>0330000160</t>
  </si>
  <si>
    <t>0330000170</t>
  </si>
  <si>
    <t>0330000180</t>
  </si>
  <si>
    <t>0330000110</t>
  </si>
  <si>
    <t>0330000120</t>
  </si>
  <si>
    <t>0330000200</t>
  </si>
  <si>
    <t>Освоение по факту предоставленных счет-фактур.</t>
  </si>
  <si>
    <t>0330000230</t>
  </si>
  <si>
    <t>Экономия в связи с проведенным аукционом.</t>
  </si>
  <si>
    <t>0330000220</t>
  </si>
  <si>
    <t>0330000250</t>
  </si>
  <si>
    <t>0330000260</t>
  </si>
  <si>
    <t>0330000270</t>
  </si>
  <si>
    <t>0330000280</t>
  </si>
  <si>
    <t>0330000290</t>
  </si>
  <si>
    <t>0330000300</t>
  </si>
  <si>
    <t>0330000310</t>
  </si>
  <si>
    <t>0330000390</t>
  </si>
  <si>
    <t>Освоение по факту начисленной доплаты.</t>
  </si>
  <si>
    <t>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</si>
  <si>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0330000100</t>
  </si>
  <si>
    <t>0330000130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</si>
  <si>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</si>
  <si>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</si>
  <si>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</si>
  <si>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</si>
  <si>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</si>
  <si>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</si>
  <si>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</si>
  <si>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</si>
  <si>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</si>
  <si>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</si>
  <si>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</si>
  <si>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</si>
  <si>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</si>
  <si>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</si>
  <si>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Отсутствие потребности по данному мероприятию.</t>
  </si>
  <si>
    <t>0330000020</t>
  </si>
  <si>
    <t>0330000030</t>
  </si>
  <si>
    <t>0330000040</t>
  </si>
  <si>
    <t>0330002750</t>
  </si>
  <si>
    <t>0330000430</t>
  </si>
  <si>
    <t>Освоение по факту  предъявленных счет-фактур.</t>
  </si>
  <si>
    <t>Администрация ЗАТО г. Железногорск</t>
  </si>
  <si>
    <t>1102</t>
  </si>
  <si>
    <t>Л.А. Дергачева</t>
  </si>
  <si>
    <t xml:space="preserve">УСЗН Администрации ЗАТО г. Железногорск
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</si>
  <si>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</si>
  <si>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</si>
  <si>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 xml:space="preserve">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 )
</t>
  </si>
  <si>
    <t>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</si>
  <si>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Испл: Горкунова Т.М.</t>
  </si>
  <si>
    <t>Руководитель УСЗН Администрации ЗАТО г.Железногорск</t>
  </si>
  <si>
    <t>по Управлению социальной защиты населения Администрации ЗАТО г.Железногорск</t>
  </si>
  <si>
    <r>
      <t xml:space="preserve">отчетный период                      </t>
    </r>
    <r>
      <rPr>
        <u/>
        <sz val="11"/>
        <color theme="1"/>
        <rFont val="Times New Roman"/>
        <family val="1"/>
        <charset val="204"/>
      </rPr>
      <t>январь-декабрь</t>
    </r>
    <r>
      <rPr>
        <sz val="11"/>
        <color theme="1"/>
        <rFont val="Times New Roman"/>
        <family val="1"/>
        <charset val="204"/>
      </rPr>
      <t xml:space="preserve"> </t>
    </r>
  </si>
  <si>
    <t>Экономия в связи с отсутвием командировочных расходов (оплата суточных).</t>
  </si>
  <si>
    <t>Экономия в связи с проведенным конкурсом. Освоение по факту начисленных расходов.</t>
  </si>
  <si>
    <t>Освоение по факту начисленных расходов (удешевление изготовления открыток на День памяти жертв радиационных аварий и катастроф)</t>
  </si>
  <si>
    <t>Освоение по факту начисленных расходов.</t>
  </si>
  <si>
    <t>Нет обращений на возмещение стоимости СКЛ.</t>
  </si>
  <si>
    <t>Нет обращений.</t>
  </si>
  <si>
    <t>Развитие системы социальной поддержки граждан</t>
  </si>
  <si>
    <t>план на год</t>
  </si>
  <si>
    <t>Повышение качества и доступности социальных услуг гражданам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</si>
</sst>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0" fillId="4" borderId="4" xfId="0" applyFill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7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18" sqref="B18:B21"/>
    </sheetView>
  </sheetViews>
  <sheetFormatPr defaultColWidth="9.140625" defaultRowHeight="15"/>
  <cols>
    <col min="1" max="1" width="22.140625" style="1" customWidth="1"/>
    <col min="2" max="2" width="45.28515625" style="1" customWidth="1"/>
    <col min="3" max="3" width="26.5703125" style="1" customWidth="1"/>
    <col min="4" max="4" width="9.28515625" style="1" customWidth="1"/>
    <col min="5" max="5" width="8.7109375" style="1" customWidth="1"/>
    <col min="6" max="6" width="13.5703125" style="1" customWidth="1"/>
    <col min="7" max="7" width="8.28515625" style="1" customWidth="1"/>
    <col min="8" max="8" width="18" style="1" customWidth="1"/>
    <col min="9" max="9" width="18.140625" style="1" customWidth="1"/>
    <col min="10" max="10" width="17.7109375" style="1" customWidth="1"/>
    <col min="11" max="11" width="19" style="1" customWidth="1"/>
    <col min="12" max="12" width="16" style="1" customWidth="1"/>
    <col min="13" max="13" width="18.7109375" style="1" customWidth="1"/>
    <col min="14" max="14" width="17.42578125" style="1" customWidth="1"/>
    <col min="15" max="15" width="36" style="1" customWidth="1"/>
    <col min="16" max="16384" width="9.140625" style="1"/>
  </cols>
  <sheetData>
    <row r="1" spans="1:15" ht="59.25" customHeight="1">
      <c r="M1" s="57" t="s">
        <v>30</v>
      </c>
      <c r="N1" s="58"/>
      <c r="O1" s="58"/>
    </row>
    <row r="2" spans="1:15" ht="75" customHeight="1">
      <c r="A2" s="75" t="s">
        <v>32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26.25" customHeight="1">
      <c r="A3" s="68" t="s">
        <v>199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15">
      <c r="O4" s="1" t="s">
        <v>18</v>
      </c>
    </row>
    <row r="5" spans="1:15">
      <c r="A5" s="64" t="s">
        <v>8</v>
      </c>
      <c r="B5" s="64" t="s">
        <v>9</v>
      </c>
      <c r="C5" s="64" t="s">
        <v>10</v>
      </c>
      <c r="D5" s="64" t="s">
        <v>11</v>
      </c>
      <c r="E5" s="64"/>
      <c r="F5" s="64"/>
      <c r="G5" s="64"/>
      <c r="H5" s="64" t="s">
        <v>0</v>
      </c>
      <c r="I5" s="64"/>
      <c r="J5" s="64"/>
      <c r="K5" s="64"/>
      <c r="L5" s="64"/>
      <c r="M5" s="64"/>
      <c r="N5" s="64"/>
      <c r="O5" s="64" t="s">
        <v>1</v>
      </c>
    </row>
    <row r="6" spans="1:15" ht="24" customHeight="1">
      <c r="A6" s="65"/>
      <c r="B6" s="65"/>
      <c r="C6" s="65"/>
      <c r="D6" s="64" t="s">
        <v>2</v>
      </c>
      <c r="E6" s="64" t="s">
        <v>12</v>
      </c>
      <c r="F6" s="64" t="s">
        <v>3</v>
      </c>
      <c r="G6" s="64" t="s">
        <v>4</v>
      </c>
      <c r="H6" s="64" t="s">
        <v>134</v>
      </c>
      <c r="I6" s="64"/>
      <c r="J6" s="64" t="s">
        <v>135</v>
      </c>
      <c r="K6" s="64"/>
      <c r="L6" s="64"/>
      <c r="M6" s="73" t="s">
        <v>13</v>
      </c>
      <c r="N6" s="74"/>
      <c r="O6" s="64"/>
    </row>
    <row r="7" spans="1:15" ht="35.25" customHeight="1">
      <c r="A7" s="65"/>
      <c r="B7" s="65"/>
      <c r="C7" s="65"/>
      <c r="D7" s="65"/>
      <c r="E7" s="65"/>
      <c r="F7" s="65"/>
      <c r="G7" s="65"/>
      <c r="H7" s="65"/>
      <c r="I7" s="65"/>
      <c r="J7" s="66" t="s">
        <v>208</v>
      </c>
      <c r="K7" s="64" t="s">
        <v>200</v>
      </c>
      <c r="L7" s="64"/>
      <c r="M7" s="66" t="s">
        <v>33</v>
      </c>
      <c r="N7" s="66" t="s">
        <v>136</v>
      </c>
      <c r="O7" s="64"/>
    </row>
    <row r="8" spans="1:15" ht="33.75" customHeight="1">
      <c r="A8" s="65"/>
      <c r="B8" s="65"/>
      <c r="C8" s="65"/>
      <c r="D8" s="65"/>
      <c r="E8" s="65"/>
      <c r="F8" s="65"/>
      <c r="G8" s="65"/>
      <c r="H8" s="2" t="s">
        <v>5</v>
      </c>
      <c r="I8" s="2" t="s">
        <v>6</v>
      </c>
      <c r="J8" s="71"/>
      <c r="K8" s="2" t="s">
        <v>5</v>
      </c>
      <c r="L8" s="2" t="s">
        <v>6</v>
      </c>
      <c r="M8" s="67"/>
      <c r="N8" s="67"/>
      <c r="O8" s="64"/>
    </row>
    <row r="9" spans="1:15" ht="39.75" customHeight="1">
      <c r="A9" s="59" t="s">
        <v>14</v>
      </c>
      <c r="B9" s="49" t="s">
        <v>207</v>
      </c>
      <c r="C9" s="3" t="s">
        <v>16</v>
      </c>
      <c r="D9" s="2" t="s">
        <v>22</v>
      </c>
      <c r="E9" s="2" t="s">
        <v>22</v>
      </c>
      <c r="F9" s="6" t="s">
        <v>137</v>
      </c>
      <c r="G9" s="2" t="s">
        <v>22</v>
      </c>
      <c r="H9" s="19">
        <f t="shared" ref="H9:I9" si="0">H11+H12+H13+H14</f>
        <v>103477728.97</v>
      </c>
      <c r="I9" s="19">
        <f t="shared" si="0"/>
        <v>100877535.86</v>
      </c>
      <c r="J9" s="19">
        <f>J11+J12+J13+J14</f>
        <v>103558303.91</v>
      </c>
      <c r="K9" s="19">
        <f>K11+K12+K13+K14</f>
        <v>103558303.91</v>
      </c>
      <c r="L9" s="19">
        <f t="shared" ref="L9:N9" si="1">L11+L12+L13+L14</f>
        <v>102667772.28999999</v>
      </c>
      <c r="M9" s="19">
        <f t="shared" si="1"/>
        <v>103594169</v>
      </c>
      <c r="N9" s="19">
        <f t="shared" si="1"/>
        <v>103594169</v>
      </c>
      <c r="O9" s="49"/>
    </row>
    <row r="10" spans="1:15">
      <c r="A10" s="60"/>
      <c r="B10" s="55"/>
      <c r="C10" s="43" t="s">
        <v>15</v>
      </c>
      <c r="D10" s="3"/>
      <c r="E10" s="3"/>
      <c r="F10" s="3"/>
      <c r="G10" s="3"/>
      <c r="H10" s="18"/>
      <c r="I10" s="18"/>
      <c r="J10" s="18"/>
      <c r="K10" s="18"/>
      <c r="L10" s="18"/>
      <c r="M10" s="18"/>
      <c r="N10" s="18"/>
      <c r="O10" s="55"/>
    </row>
    <row r="11" spans="1:15" ht="37.5" customHeight="1">
      <c r="A11" s="51"/>
      <c r="B11" s="51"/>
      <c r="C11" s="8" t="s">
        <v>192</v>
      </c>
      <c r="D11" s="2">
        <v>732</v>
      </c>
      <c r="E11" s="2" t="s">
        <v>22</v>
      </c>
      <c r="F11" s="6" t="s">
        <v>137</v>
      </c>
      <c r="G11" s="2" t="s">
        <v>22</v>
      </c>
      <c r="H11" s="19">
        <f t="shared" ref="H11:N11" si="2">H17+H33+H44</f>
        <v>97526908.049999997</v>
      </c>
      <c r="I11" s="19">
        <f t="shared" si="2"/>
        <v>94988570.890000001</v>
      </c>
      <c r="J11" s="19">
        <f t="shared" si="2"/>
        <v>96976690.909999996</v>
      </c>
      <c r="K11" s="19">
        <f>K17+K33+K44</f>
        <v>96976690.909999996</v>
      </c>
      <c r="L11" s="19">
        <f t="shared" si="2"/>
        <v>96270826.400000006</v>
      </c>
      <c r="M11" s="19">
        <f t="shared" si="2"/>
        <v>98493530</v>
      </c>
      <c r="N11" s="19">
        <f t="shared" si="2"/>
        <v>98493530</v>
      </c>
      <c r="O11" s="55"/>
    </row>
    <row r="12" spans="1:15" ht="35.25" customHeight="1">
      <c r="A12" s="51"/>
      <c r="B12" s="51"/>
      <c r="C12" s="3" t="s">
        <v>19</v>
      </c>
      <c r="D12" s="2">
        <v>733</v>
      </c>
      <c r="E12" s="2" t="s">
        <v>22</v>
      </c>
      <c r="F12" s="6" t="s">
        <v>137</v>
      </c>
      <c r="G12" s="2" t="s">
        <v>22</v>
      </c>
      <c r="H12" s="19">
        <f t="shared" ref="H12:I12" si="3">H45</f>
        <v>1439277.76</v>
      </c>
      <c r="I12" s="19">
        <f t="shared" si="3"/>
        <v>1410598.96</v>
      </c>
      <c r="J12" s="19">
        <f>J45</f>
        <v>1640804</v>
      </c>
      <c r="K12" s="19">
        <f t="shared" ref="K12:N12" si="4">K45</f>
        <v>1640804</v>
      </c>
      <c r="L12" s="19">
        <f t="shared" si="4"/>
        <v>1571746.5699999998</v>
      </c>
      <c r="M12" s="19">
        <f t="shared" si="4"/>
        <v>1448164</v>
      </c>
      <c r="N12" s="19">
        <f t="shared" si="4"/>
        <v>1448164</v>
      </c>
      <c r="O12" s="55"/>
    </row>
    <row r="13" spans="1:15" ht="34.5" customHeight="1">
      <c r="A13" s="51"/>
      <c r="B13" s="51"/>
      <c r="C13" s="3" t="s">
        <v>20</v>
      </c>
      <c r="D13" s="2">
        <v>734</v>
      </c>
      <c r="E13" s="2" t="s">
        <v>22</v>
      </c>
      <c r="F13" s="6" t="s">
        <v>137</v>
      </c>
      <c r="G13" s="2" t="s">
        <v>22</v>
      </c>
      <c r="H13" s="19">
        <f t="shared" ref="H13:I13" si="5">H46</f>
        <v>3675243.16</v>
      </c>
      <c r="I13" s="19">
        <f t="shared" si="5"/>
        <v>3642066.01</v>
      </c>
      <c r="J13" s="19">
        <f>J46</f>
        <v>4471301</v>
      </c>
      <c r="K13" s="19">
        <f t="shared" ref="K13:N13" si="6">K46</f>
        <v>4471301</v>
      </c>
      <c r="L13" s="19">
        <f t="shared" si="6"/>
        <v>4355691.3199999994</v>
      </c>
      <c r="M13" s="19">
        <f t="shared" si="6"/>
        <v>3578475</v>
      </c>
      <c r="N13" s="19">
        <f t="shared" si="6"/>
        <v>3578475</v>
      </c>
      <c r="O13" s="55"/>
    </row>
    <row r="14" spans="1:15" ht="36.75" customHeight="1">
      <c r="A14" s="50"/>
      <c r="B14" s="50"/>
      <c r="C14" s="3" t="s">
        <v>21</v>
      </c>
      <c r="D14" s="6" t="s">
        <v>23</v>
      </c>
      <c r="E14" s="2" t="s">
        <v>22</v>
      </c>
      <c r="F14" s="6" t="s">
        <v>137</v>
      </c>
      <c r="G14" s="2" t="s">
        <v>22</v>
      </c>
      <c r="H14" s="19">
        <f t="shared" ref="H14:I14" si="7">H47</f>
        <v>836300</v>
      </c>
      <c r="I14" s="19">
        <f t="shared" si="7"/>
        <v>836300</v>
      </c>
      <c r="J14" s="19">
        <f>J47</f>
        <v>469508</v>
      </c>
      <c r="K14" s="19">
        <f t="shared" ref="K14:N14" si="8">K47</f>
        <v>469508</v>
      </c>
      <c r="L14" s="19">
        <f t="shared" si="8"/>
        <v>469508</v>
      </c>
      <c r="M14" s="19">
        <f t="shared" si="8"/>
        <v>74000</v>
      </c>
      <c r="N14" s="19">
        <f t="shared" si="8"/>
        <v>74000</v>
      </c>
      <c r="O14" s="70"/>
    </row>
    <row r="15" spans="1:15" ht="30">
      <c r="A15" s="49" t="s">
        <v>7</v>
      </c>
      <c r="B15" s="61" t="s">
        <v>209</v>
      </c>
      <c r="C15" s="3" t="s">
        <v>16</v>
      </c>
      <c r="D15" s="2" t="s">
        <v>22</v>
      </c>
      <c r="E15" s="2" t="s">
        <v>22</v>
      </c>
      <c r="F15" s="6" t="s">
        <v>138</v>
      </c>
      <c r="G15" s="2" t="s">
        <v>22</v>
      </c>
      <c r="H15" s="14">
        <f>H17</f>
        <v>37755455</v>
      </c>
      <c r="I15" s="14">
        <f t="shared" ref="I15:N15" si="9">I17</f>
        <v>37755455</v>
      </c>
      <c r="J15" s="14">
        <f t="shared" si="9"/>
        <v>38642793.200000003</v>
      </c>
      <c r="K15" s="14">
        <f t="shared" si="9"/>
        <v>38642793.200000003</v>
      </c>
      <c r="L15" s="14">
        <f t="shared" si="9"/>
        <v>38642793.200000003</v>
      </c>
      <c r="M15" s="14">
        <f t="shared" si="9"/>
        <v>37734330</v>
      </c>
      <c r="N15" s="14">
        <f t="shared" si="9"/>
        <v>37734330</v>
      </c>
      <c r="O15" s="49"/>
    </row>
    <row r="16" spans="1:15">
      <c r="A16" s="55"/>
      <c r="B16" s="62"/>
      <c r="C16" s="43" t="s">
        <v>15</v>
      </c>
      <c r="D16" s="3"/>
      <c r="E16" s="3"/>
      <c r="F16" s="3"/>
      <c r="G16" s="3"/>
      <c r="H16" s="16"/>
      <c r="I16" s="16"/>
      <c r="J16" s="16"/>
      <c r="K16" s="16"/>
      <c r="L16" s="16"/>
      <c r="M16" s="16"/>
      <c r="N16" s="16"/>
      <c r="O16" s="55"/>
    </row>
    <row r="17" spans="1:15" ht="34.5" customHeight="1">
      <c r="A17" s="51"/>
      <c r="B17" s="63"/>
      <c r="C17" s="8" t="s">
        <v>192</v>
      </c>
      <c r="D17" s="2">
        <v>732</v>
      </c>
      <c r="E17" s="2" t="s">
        <v>22</v>
      </c>
      <c r="F17" s="6" t="s">
        <v>138</v>
      </c>
      <c r="G17" s="2" t="s">
        <v>22</v>
      </c>
      <c r="H17" s="14">
        <f>H18+H22</f>
        <v>37755455</v>
      </c>
      <c r="I17" s="14">
        <f t="shared" ref="I17:N17" si="10">I18+I22</f>
        <v>37755455</v>
      </c>
      <c r="J17" s="14">
        <f t="shared" si="10"/>
        <v>38642793.200000003</v>
      </c>
      <c r="K17" s="14">
        <f t="shared" si="10"/>
        <v>38642793.200000003</v>
      </c>
      <c r="L17" s="14">
        <f t="shared" si="10"/>
        <v>38642793.200000003</v>
      </c>
      <c r="M17" s="14">
        <f t="shared" si="10"/>
        <v>37734330</v>
      </c>
      <c r="N17" s="14">
        <f t="shared" si="10"/>
        <v>37734330</v>
      </c>
      <c r="O17" s="55"/>
    </row>
    <row r="18" spans="1:15" ht="30">
      <c r="A18" s="49" t="s">
        <v>27</v>
      </c>
      <c r="B18" s="49" t="s">
        <v>193</v>
      </c>
      <c r="C18" s="8" t="s">
        <v>16</v>
      </c>
      <c r="D18" s="7" t="s">
        <v>22</v>
      </c>
      <c r="E18" s="7" t="s">
        <v>22</v>
      </c>
      <c r="F18" s="6" t="s">
        <v>139</v>
      </c>
      <c r="G18" s="7" t="s">
        <v>22</v>
      </c>
      <c r="H18" s="11">
        <f t="shared" ref="H18:N18" si="11">H21</f>
        <v>2774655</v>
      </c>
      <c r="I18" s="11">
        <f t="shared" si="11"/>
        <v>2774655</v>
      </c>
      <c r="J18" s="11">
        <f t="shared" si="11"/>
        <v>2324830</v>
      </c>
      <c r="K18" s="11">
        <f t="shared" si="11"/>
        <v>2324830</v>
      </c>
      <c r="L18" s="11">
        <f t="shared" si="11"/>
        <v>2324830</v>
      </c>
      <c r="M18" s="11">
        <f t="shared" si="11"/>
        <v>2324830</v>
      </c>
      <c r="N18" s="11">
        <f t="shared" si="11"/>
        <v>2324830</v>
      </c>
      <c r="O18" s="61"/>
    </row>
    <row r="19" spans="1:15">
      <c r="A19" s="55"/>
      <c r="B19" s="55"/>
      <c r="C19" s="43" t="s">
        <v>15</v>
      </c>
      <c r="D19" s="8"/>
      <c r="E19" s="8"/>
      <c r="F19" s="8"/>
      <c r="G19" s="8"/>
      <c r="H19" s="8"/>
      <c r="I19" s="8"/>
      <c r="J19" s="10"/>
      <c r="K19" s="11"/>
      <c r="L19" s="11"/>
      <c r="M19" s="11"/>
      <c r="N19" s="11"/>
      <c r="O19" s="62"/>
    </row>
    <row r="20" spans="1:15" ht="18" customHeight="1">
      <c r="A20" s="51"/>
      <c r="B20" s="51"/>
      <c r="C20" s="49" t="s">
        <v>192</v>
      </c>
      <c r="D20" s="59">
        <v>732</v>
      </c>
      <c r="E20" s="59">
        <v>1002</v>
      </c>
      <c r="F20" s="56" t="s">
        <v>139</v>
      </c>
      <c r="G20" s="9" t="s">
        <v>24</v>
      </c>
      <c r="H20" s="8"/>
      <c r="I20" s="8"/>
      <c r="J20" s="10"/>
      <c r="K20" s="10"/>
      <c r="L20" s="10"/>
      <c r="M20" s="10"/>
      <c r="N20" s="10"/>
      <c r="O20" s="63"/>
    </row>
    <row r="21" spans="1:15" ht="36" customHeight="1">
      <c r="A21" s="50"/>
      <c r="B21" s="50"/>
      <c r="C21" s="70"/>
      <c r="D21" s="83"/>
      <c r="E21" s="82"/>
      <c r="F21" s="83"/>
      <c r="G21" s="27">
        <v>611</v>
      </c>
      <c r="H21" s="11">
        <v>2774655</v>
      </c>
      <c r="I21" s="11">
        <v>2774655</v>
      </c>
      <c r="J21" s="11">
        <v>2324830</v>
      </c>
      <c r="K21" s="11">
        <v>2324830</v>
      </c>
      <c r="L21" s="11">
        <v>2324830</v>
      </c>
      <c r="M21" s="15">
        <v>2324830</v>
      </c>
      <c r="N21" s="15">
        <v>2324830</v>
      </c>
      <c r="O21" s="77"/>
    </row>
    <row r="22" spans="1:15" ht="49.5" customHeight="1">
      <c r="A22" s="49" t="s">
        <v>28</v>
      </c>
      <c r="B22" s="49" t="s">
        <v>194</v>
      </c>
      <c r="C22" s="8" t="s">
        <v>16</v>
      </c>
      <c r="D22" s="7" t="s">
        <v>22</v>
      </c>
      <c r="E22" s="7" t="s">
        <v>22</v>
      </c>
      <c r="F22" s="6" t="s">
        <v>140</v>
      </c>
      <c r="G22" s="7" t="s">
        <v>22</v>
      </c>
      <c r="H22" s="11">
        <f>H25+H30+H26+H28+H29</f>
        <v>34980800</v>
      </c>
      <c r="I22" s="11">
        <f>I25+I30+I26+I28+I29</f>
        <v>34980800</v>
      </c>
      <c r="J22" s="11">
        <f>J25+J30+J26+J28+J29+J27</f>
        <v>36317963.200000003</v>
      </c>
      <c r="K22" s="11">
        <f t="shared" ref="K22:N22" si="12">K25+K30+K26+K28+K29+K27</f>
        <v>36317963.200000003</v>
      </c>
      <c r="L22" s="11">
        <f t="shared" si="12"/>
        <v>36317963.200000003</v>
      </c>
      <c r="M22" s="11">
        <f t="shared" si="12"/>
        <v>35409500</v>
      </c>
      <c r="N22" s="11">
        <f t="shared" si="12"/>
        <v>35409500</v>
      </c>
      <c r="O22" s="78"/>
    </row>
    <row r="23" spans="1:15">
      <c r="A23" s="55"/>
      <c r="B23" s="55"/>
      <c r="C23" s="43" t="s">
        <v>15</v>
      </c>
      <c r="D23" s="8"/>
      <c r="E23" s="8"/>
      <c r="F23" s="8"/>
      <c r="G23" s="8"/>
      <c r="H23" s="8"/>
      <c r="I23" s="8"/>
      <c r="J23" s="10"/>
      <c r="K23" s="11"/>
      <c r="L23" s="11"/>
      <c r="M23" s="11"/>
      <c r="N23" s="11"/>
      <c r="O23" s="79"/>
    </row>
    <row r="24" spans="1:15" ht="14.25" customHeight="1">
      <c r="A24" s="51"/>
      <c r="B24" s="51"/>
      <c r="C24" s="49" t="s">
        <v>192</v>
      </c>
      <c r="D24" s="59">
        <v>732</v>
      </c>
      <c r="E24" s="59">
        <v>1002</v>
      </c>
      <c r="F24" s="56" t="s">
        <v>140</v>
      </c>
      <c r="G24" s="9" t="s">
        <v>24</v>
      </c>
      <c r="H24" s="8"/>
      <c r="I24" s="8"/>
      <c r="J24" s="10"/>
      <c r="K24" s="10"/>
      <c r="L24" s="10"/>
      <c r="M24" s="10"/>
      <c r="N24" s="10"/>
      <c r="O24" s="80"/>
    </row>
    <row r="25" spans="1:15" ht="27" customHeight="1">
      <c r="A25" s="51"/>
      <c r="B25" s="51"/>
      <c r="C25" s="55"/>
      <c r="D25" s="84"/>
      <c r="E25" s="85"/>
      <c r="F25" s="84"/>
      <c r="G25" s="7">
        <v>111</v>
      </c>
      <c r="H25" s="11">
        <v>7262400</v>
      </c>
      <c r="I25" s="11">
        <v>7262400</v>
      </c>
      <c r="J25" s="11">
        <v>4919200</v>
      </c>
      <c r="K25" s="11">
        <v>4919200</v>
      </c>
      <c r="L25" s="11">
        <v>4919200</v>
      </c>
      <c r="M25" s="15">
        <v>5577880</v>
      </c>
      <c r="N25" s="15">
        <v>5577880</v>
      </c>
      <c r="O25" s="80"/>
    </row>
    <row r="26" spans="1:15" ht="27" customHeight="1">
      <c r="A26" s="51"/>
      <c r="B26" s="51"/>
      <c r="C26" s="55"/>
      <c r="D26" s="84"/>
      <c r="E26" s="85"/>
      <c r="F26" s="84"/>
      <c r="G26" s="21">
        <v>112</v>
      </c>
      <c r="H26" s="11">
        <v>1817.08</v>
      </c>
      <c r="I26" s="11">
        <v>1817.08</v>
      </c>
      <c r="J26" s="11">
        <v>6587.29</v>
      </c>
      <c r="K26" s="11">
        <v>6587.29</v>
      </c>
      <c r="L26" s="11">
        <v>6587.29</v>
      </c>
      <c r="M26" s="15">
        <v>2665</v>
      </c>
      <c r="N26" s="15">
        <v>2665</v>
      </c>
      <c r="O26" s="80"/>
    </row>
    <row r="27" spans="1:15" ht="27" customHeight="1">
      <c r="A27" s="51"/>
      <c r="B27" s="51"/>
      <c r="C27" s="55"/>
      <c r="D27" s="84"/>
      <c r="E27" s="85"/>
      <c r="F27" s="84"/>
      <c r="G27" s="41">
        <v>119</v>
      </c>
      <c r="H27" s="11">
        <v>0</v>
      </c>
      <c r="I27" s="11">
        <v>0</v>
      </c>
      <c r="J27" s="11">
        <v>1491919.79</v>
      </c>
      <c r="K27" s="11">
        <v>1491919.79</v>
      </c>
      <c r="L27" s="11">
        <v>1491919.79</v>
      </c>
      <c r="M27" s="15">
        <v>1684520</v>
      </c>
      <c r="N27" s="15">
        <v>1684520</v>
      </c>
      <c r="O27" s="80"/>
    </row>
    <row r="28" spans="1:15" ht="27" customHeight="1">
      <c r="A28" s="51"/>
      <c r="B28" s="51"/>
      <c r="C28" s="55"/>
      <c r="D28" s="84"/>
      <c r="E28" s="85"/>
      <c r="F28" s="84"/>
      <c r="G28" s="21">
        <v>244</v>
      </c>
      <c r="H28" s="11">
        <v>1188593.92</v>
      </c>
      <c r="I28" s="11">
        <v>1188593.92</v>
      </c>
      <c r="J28" s="11">
        <v>1199229.58</v>
      </c>
      <c r="K28" s="11">
        <v>1199229.58</v>
      </c>
      <c r="L28" s="11">
        <v>1199229.58</v>
      </c>
      <c r="M28" s="15">
        <v>1382055</v>
      </c>
      <c r="N28" s="15">
        <v>1382055</v>
      </c>
      <c r="O28" s="80"/>
    </row>
    <row r="29" spans="1:15" ht="27" customHeight="1">
      <c r="A29" s="51"/>
      <c r="B29" s="51"/>
      <c r="C29" s="55"/>
      <c r="D29" s="84"/>
      <c r="E29" s="85"/>
      <c r="F29" s="84"/>
      <c r="G29" s="21">
        <v>611</v>
      </c>
      <c r="H29" s="11">
        <v>26523680</v>
      </c>
      <c r="I29" s="11">
        <v>26523680</v>
      </c>
      <c r="J29" s="11">
        <v>28696424.140000001</v>
      </c>
      <c r="K29" s="11">
        <v>28696424.140000001</v>
      </c>
      <c r="L29" s="11">
        <v>28696424.140000001</v>
      </c>
      <c r="M29" s="15">
        <v>26752380</v>
      </c>
      <c r="N29" s="15">
        <v>26752380</v>
      </c>
      <c r="O29" s="80"/>
    </row>
    <row r="30" spans="1:15" ht="29.25" customHeight="1">
      <c r="A30" s="50"/>
      <c r="B30" s="50"/>
      <c r="C30" s="70"/>
      <c r="D30" s="83"/>
      <c r="E30" s="82"/>
      <c r="F30" s="83"/>
      <c r="G30" s="7">
        <v>852</v>
      </c>
      <c r="H30" s="11">
        <v>4309</v>
      </c>
      <c r="I30" s="11">
        <v>4309</v>
      </c>
      <c r="J30" s="11">
        <v>4602.3999999999996</v>
      </c>
      <c r="K30" s="11">
        <v>4602.3999999999996</v>
      </c>
      <c r="L30" s="11">
        <v>4602.3999999999996</v>
      </c>
      <c r="M30" s="15">
        <v>10000</v>
      </c>
      <c r="N30" s="15">
        <v>10000</v>
      </c>
      <c r="O30" s="81"/>
    </row>
    <row r="31" spans="1:15" ht="30">
      <c r="A31" s="49" t="s">
        <v>17</v>
      </c>
      <c r="B31" s="78" t="s">
        <v>34</v>
      </c>
      <c r="C31" s="4" t="s">
        <v>16</v>
      </c>
      <c r="D31" s="10" t="s">
        <v>22</v>
      </c>
      <c r="E31" s="10" t="s">
        <v>22</v>
      </c>
      <c r="F31" s="9" t="s">
        <v>141</v>
      </c>
      <c r="G31" s="10" t="s">
        <v>22</v>
      </c>
      <c r="H31" s="25">
        <f>H33</f>
        <v>41537900</v>
      </c>
      <c r="I31" s="25">
        <f t="shared" ref="I31:N31" si="13">I33</f>
        <v>41530292.18</v>
      </c>
      <c r="J31" s="25">
        <f t="shared" si="13"/>
        <v>42378300</v>
      </c>
      <c r="K31" s="25">
        <f t="shared" si="13"/>
        <v>42378300</v>
      </c>
      <c r="L31" s="25">
        <f t="shared" si="13"/>
        <v>42370237.579999998</v>
      </c>
      <c r="M31" s="25">
        <f t="shared" si="13"/>
        <v>42378300</v>
      </c>
      <c r="N31" s="25">
        <f t="shared" si="13"/>
        <v>42378300</v>
      </c>
      <c r="O31" s="49"/>
    </row>
    <row r="32" spans="1:15">
      <c r="A32" s="55"/>
      <c r="B32" s="79"/>
      <c r="C32" s="43" t="s">
        <v>15</v>
      </c>
      <c r="D32" s="4"/>
      <c r="E32" s="4"/>
      <c r="F32" s="4"/>
      <c r="G32" s="4"/>
      <c r="H32" s="48"/>
      <c r="I32" s="48"/>
      <c r="J32" s="17"/>
      <c r="K32" s="14"/>
      <c r="L32" s="14"/>
      <c r="M32" s="14"/>
      <c r="N32" s="14"/>
      <c r="O32" s="55"/>
    </row>
    <row r="33" spans="1:15" ht="51" customHeight="1">
      <c r="A33" s="51"/>
      <c r="B33" s="80"/>
      <c r="C33" s="8" t="s">
        <v>192</v>
      </c>
      <c r="D33" s="10">
        <v>732</v>
      </c>
      <c r="E33" s="10" t="s">
        <v>22</v>
      </c>
      <c r="F33" s="9" t="s">
        <v>141</v>
      </c>
      <c r="G33" s="10" t="s">
        <v>22</v>
      </c>
      <c r="H33" s="25">
        <f>H37+H40+H38+H41</f>
        <v>41537900</v>
      </c>
      <c r="I33" s="25">
        <f t="shared" ref="I33" si="14">I37+I40+I38+I41</f>
        <v>41530292.18</v>
      </c>
      <c r="J33" s="25">
        <f>J34</f>
        <v>42378300</v>
      </c>
      <c r="K33" s="25">
        <f t="shared" ref="K33:N33" si="15">K34</f>
        <v>42378300</v>
      </c>
      <c r="L33" s="25">
        <f t="shared" si="15"/>
        <v>42370237.579999998</v>
      </c>
      <c r="M33" s="25">
        <f t="shared" si="15"/>
        <v>42378300</v>
      </c>
      <c r="N33" s="25">
        <f t="shared" si="15"/>
        <v>42378300</v>
      </c>
      <c r="O33" s="55"/>
    </row>
    <row r="34" spans="1:15" ht="45.75" customHeight="1">
      <c r="A34" s="49" t="s">
        <v>29</v>
      </c>
      <c r="B34" s="49" t="s">
        <v>195</v>
      </c>
      <c r="C34" s="28" t="s">
        <v>16</v>
      </c>
      <c r="D34" s="12" t="s">
        <v>22</v>
      </c>
      <c r="E34" s="12" t="s">
        <v>22</v>
      </c>
      <c r="F34" s="6" t="s">
        <v>142</v>
      </c>
      <c r="G34" s="12" t="s">
        <v>22</v>
      </c>
      <c r="H34" s="11">
        <f>H37+H41+H38+H40+H39</f>
        <v>41537900</v>
      </c>
      <c r="I34" s="11">
        <f t="shared" ref="I34:N34" si="16">I37+I41+I38+I40+I39</f>
        <v>41530292.18</v>
      </c>
      <c r="J34" s="11">
        <f t="shared" si="16"/>
        <v>42378300</v>
      </c>
      <c r="K34" s="11">
        <f t="shared" si="16"/>
        <v>42378300</v>
      </c>
      <c r="L34" s="11">
        <f t="shared" si="16"/>
        <v>42370237.579999998</v>
      </c>
      <c r="M34" s="11">
        <f>M37+M41+M38+M40+M39</f>
        <v>42378300</v>
      </c>
      <c r="N34" s="11">
        <f t="shared" si="16"/>
        <v>42378300</v>
      </c>
      <c r="O34" s="52" t="s">
        <v>201</v>
      </c>
    </row>
    <row r="35" spans="1:15">
      <c r="A35" s="51"/>
      <c r="B35" s="51"/>
      <c r="C35" s="43" t="s">
        <v>15</v>
      </c>
      <c r="D35" s="8"/>
      <c r="E35" s="8"/>
      <c r="F35" s="8"/>
      <c r="G35" s="8"/>
      <c r="H35" s="8"/>
      <c r="I35" s="8"/>
      <c r="J35" s="11"/>
      <c r="K35" s="11"/>
      <c r="L35" s="11"/>
      <c r="M35" s="11"/>
      <c r="N35" s="11"/>
      <c r="O35" s="86"/>
    </row>
    <row r="36" spans="1:15" ht="22.5" customHeight="1">
      <c r="A36" s="51"/>
      <c r="B36" s="51"/>
      <c r="C36" s="49" t="s">
        <v>192</v>
      </c>
      <c r="D36" s="59">
        <v>732</v>
      </c>
      <c r="E36" s="59">
        <v>1006</v>
      </c>
      <c r="F36" s="56" t="s">
        <v>142</v>
      </c>
      <c r="G36" s="9" t="s">
        <v>24</v>
      </c>
      <c r="H36" s="8"/>
      <c r="I36" s="8"/>
      <c r="J36" s="11"/>
      <c r="K36" s="11"/>
      <c r="L36" s="11"/>
      <c r="M36" s="11"/>
      <c r="N36" s="11"/>
      <c r="O36" s="86"/>
    </row>
    <row r="37" spans="1:15" ht="26.25" customHeight="1">
      <c r="A37" s="51"/>
      <c r="B37" s="51"/>
      <c r="C37" s="51"/>
      <c r="D37" s="85"/>
      <c r="E37" s="85"/>
      <c r="F37" s="87"/>
      <c r="G37" s="12">
        <v>121</v>
      </c>
      <c r="H37" s="11">
        <v>36201300</v>
      </c>
      <c r="I37" s="11">
        <v>36193692.18</v>
      </c>
      <c r="J37" s="11">
        <v>28497080</v>
      </c>
      <c r="K37" s="11">
        <v>28497080</v>
      </c>
      <c r="L37" s="11">
        <v>28497080</v>
      </c>
      <c r="M37" s="15">
        <v>28497080</v>
      </c>
      <c r="N37" s="15">
        <v>28497080</v>
      </c>
      <c r="O37" s="53"/>
    </row>
    <row r="38" spans="1:15" ht="23.25" customHeight="1">
      <c r="A38" s="51"/>
      <c r="B38" s="51"/>
      <c r="C38" s="51"/>
      <c r="D38" s="85"/>
      <c r="E38" s="85"/>
      <c r="F38" s="87"/>
      <c r="G38" s="21">
        <v>122</v>
      </c>
      <c r="H38" s="11">
        <v>5667.57</v>
      </c>
      <c r="I38" s="11">
        <v>5667.57</v>
      </c>
      <c r="J38" s="11">
        <v>12300</v>
      </c>
      <c r="K38" s="11">
        <v>12300</v>
      </c>
      <c r="L38" s="11">
        <v>4237.58</v>
      </c>
      <c r="M38" s="15">
        <v>12300</v>
      </c>
      <c r="N38" s="15">
        <v>12300</v>
      </c>
      <c r="O38" s="53"/>
    </row>
    <row r="39" spans="1:15" ht="26.25" customHeight="1">
      <c r="A39" s="51"/>
      <c r="B39" s="51"/>
      <c r="C39" s="51"/>
      <c r="D39" s="85"/>
      <c r="E39" s="85"/>
      <c r="F39" s="87"/>
      <c r="G39" s="41">
        <v>129</v>
      </c>
      <c r="H39" s="11">
        <v>0</v>
      </c>
      <c r="I39" s="11">
        <v>0</v>
      </c>
      <c r="J39" s="11">
        <v>8426120</v>
      </c>
      <c r="K39" s="11">
        <v>8426120</v>
      </c>
      <c r="L39" s="11">
        <v>8426120</v>
      </c>
      <c r="M39" s="15">
        <v>8606120</v>
      </c>
      <c r="N39" s="15">
        <v>8606120</v>
      </c>
      <c r="O39" s="53"/>
    </row>
    <row r="40" spans="1:15" ht="24" customHeight="1">
      <c r="A40" s="51"/>
      <c r="B40" s="51"/>
      <c r="C40" s="51"/>
      <c r="D40" s="85"/>
      <c r="E40" s="85"/>
      <c r="F40" s="87"/>
      <c r="G40" s="21">
        <v>244</v>
      </c>
      <c r="H40" s="11">
        <v>5324238.03</v>
      </c>
      <c r="I40" s="11">
        <v>5324238.03</v>
      </c>
      <c r="J40" s="15">
        <v>5436979.2000000002</v>
      </c>
      <c r="K40" s="11">
        <v>5436979.2000000002</v>
      </c>
      <c r="L40" s="11">
        <v>5436979.2000000002</v>
      </c>
      <c r="M40" s="15">
        <v>5255600</v>
      </c>
      <c r="N40" s="15">
        <v>5255600</v>
      </c>
      <c r="O40" s="53"/>
    </row>
    <row r="41" spans="1:15" ht="24" customHeight="1">
      <c r="A41" s="50"/>
      <c r="B41" s="50"/>
      <c r="C41" s="50"/>
      <c r="D41" s="82"/>
      <c r="E41" s="82"/>
      <c r="F41" s="72"/>
      <c r="G41" s="12">
        <v>852</v>
      </c>
      <c r="H41" s="11">
        <v>6694.4</v>
      </c>
      <c r="I41" s="11">
        <v>6694.4</v>
      </c>
      <c r="J41" s="11">
        <v>5820.8</v>
      </c>
      <c r="K41" s="11">
        <v>5820.8</v>
      </c>
      <c r="L41" s="11">
        <v>5820.8</v>
      </c>
      <c r="M41" s="15">
        <v>7200</v>
      </c>
      <c r="N41" s="15">
        <v>7200</v>
      </c>
      <c r="O41" s="54"/>
    </row>
    <row r="42" spans="1:15" ht="30">
      <c r="A42" s="49" t="s">
        <v>25</v>
      </c>
      <c r="B42" s="78" t="s">
        <v>35</v>
      </c>
      <c r="C42" s="4" t="s">
        <v>16</v>
      </c>
      <c r="D42" s="5" t="s">
        <v>22</v>
      </c>
      <c r="E42" s="5" t="s">
        <v>22</v>
      </c>
      <c r="F42" s="6" t="s">
        <v>143</v>
      </c>
      <c r="G42" s="5" t="s">
        <v>22</v>
      </c>
      <c r="H42" s="14">
        <f>H44+H45+H46+H47</f>
        <v>24184373.970000003</v>
      </c>
      <c r="I42" s="14">
        <f t="shared" ref="I42:N42" si="17">I44+I45+I46+I47</f>
        <v>21591788.68</v>
      </c>
      <c r="J42" s="14">
        <f t="shared" si="17"/>
        <v>22537210.710000001</v>
      </c>
      <c r="K42" s="14">
        <f t="shared" si="17"/>
        <v>22537210.710000001</v>
      </c>
      <c r="L42" s="14">
        <f t="shared" si="17"/>
        <v>21654741.509999998</v>
      </c>
      <c r="M42" s="14">
        <f>M44+M45+M46+M47</f>
        <v>23481539</v>
      </c>
      <c r="N42" s="14">
        <f t="shared" si="17"/>
        <v>23481539</v>
      </c>
      <c r="O42" s="49"/>
    </row>
    <row r="43" spans="1:15">
      <c r="A43" s="55"/>
      <c r="B43" s="79"/>
      <c r="C43" s="4" t="s">
        <v>15</v>
      </c>
      <c r="D43" s="4"/>
      <c r="E43" s="4"/>
      <c r="F43" s="4"/>
      <c r="G43" s="4"/>
      <c r="H43" s="16"/>
      <c r="I43" s="16"/>
      <c r="J43" s="14"/>
      <c r="K43" s="14"/>
      <c r="L43" s="14"/>
      <c r="M43" s="14"/>
      <c r="N43" s="14"/>
      <c r="O43" s="55"/>
    </row>
    <row r="44" spans="1:15" ht="39.75" customHeight="1">
      <c r="A44" s="51"/>
      <c r="B44" s="80"/>
      <c r="C44" s="8" t="s">
        <v>192</v>
      </c>
      <c r="D44" s="5">
        <v>732</v>
      </c>
      <c r="E44" s="5" t="s">
        <v>22</v>
      </c>
      <c r="F44" s="6" t="s">
        <v>143</v>
      </c>
      <c r="G44" s="5" t="s">
        <v>22</v>
      </c>
      <c r="H44" s="24">
        <f>H51+H55+H59+H63+H67+H71+H75+H79+H83+H89+H93+H106+H112+H121+H125+H129+H151+H155+H159+H163+H167+H171+H175+H179+H183+H187+H191+H199+H203+H207+H229</f>
        <v>18233553.050000001</v>
      </c>
      <c r="I44" s="24">
        <f t="shared" ref="I44:N44" si="18">I51+I55+I59+I63+I67+I71+I75+I79+I83+I89+I93+I106+I112+I121+I125+I129+I151+I155+I159+I163+I167+I171+I175+I179+I183+I187+I191+I199+I203+I207+I229</f>
        <v>15702823.709999999</v>
      </c>
      <c r="J44" s="24">
        <f>J51+J55+J59+J63+J67+J71+J75+J79+J83+J89+J93+J106+J112+J121+J125+J129+J151+J155+J159+J163+J167+J171+J175+J179+J183+J187+J191+J199+J203+J207+J229+J230</f>
        <v>15955597.709999999</v>
      </c>
      <c r="K44" s="24">
        <f>K51+K55+K59+K63+K67+K71+K75+K79+K83+K89+K93+K106+K112+K121+K125+K129+K151+K155+K159+K163+K167+K171+K175+K179+K183+K187+K191+K199+K203+K207+K229+K230</f>
        <v>15955597.709999999</v>
      </c>
      <c r="L44" s="24">
        <f>L51+L55+L59+L63+L67+L71+L75+L79+L83+L89+L93+L106+L112+L121+L125+L129+L151+L155+L159+L163+L167+L171+L175+L179+L183+L187+L191+L199+L203+L207+L229+L230</f>
        <v>15257795.619999999</v>
      </c>
      <c r="M44" s="24">
        <f t="shared" si="18"/>
        <v>18380900</v>
      </c>
      <c r="N44" s="24">
        <f t="shared" si="18"/>
        <v>18380900</v>
      </c>
      <c r="O44" s="55"/>
    </row>
    <row r="45" spans="1:15" ht="34.5" customHeight="1">
      <c r="A45" s="51"/>
      <c r="B45" s="63"/>
      <c r="C45" s="8" t="s">
        <v>54</v>
      </c>
      <c r="D45" s="23">
        <v>733</v>
      </c>
      <c r="E45" s="23" t="s">
        <v>22</v>
      </c>
      <c r="F45" s="6" t="s">
        <v>143</v>
      </c>
      <c r="G45" s="23" t="s">
        <v>22</v>
      </c>
      <c r="H45" s="24">
        <f t="shared" ref="H45:M45" si="19">H84+H102+H110+H111+H117+H138+H147+H195+H216+H221+H226+H98</f>
        <v>1439277.76</v>
      </c>
      <c r="I45" s="24">
        <f t="shared" si="19"/>
        <v>1410598.96</v>
      </c>
      <c r="J45" s="24">
        <f t="shared" si="19"/>
        <v>1640804</v>
      </c>
      <c r="K45" s="24">
        <f t="shared" si="19"/>
        <v>1640804</v>
      </c>
      <c r="L45" s="24">
        <f t="shared" si="19"/>
        <v>1571746.5699999998</v>
      </c>
      <c r="M45" s="24">
        <f t="shared" si="19"/>
        <v>1448164</v>
      </c>
      <c r="N45" s="24">
        <f>N84+N102+N110+N111+N117+N138+N147+N195+N216+N221+N226</f>
        <v>1448164</v>
      </c>
      <c r="O45" s="51"/>
    </row>
    <row r="46" spans="1:15" ht="36.75" customHeight="1">
      <c r="A46" s="51"/>
      <c r="B46" s="63"/>
      <c r="C46" s="8" t="s">
        <v>62</v>
      </c>
      <c r="D46" s="23">
        <v>734</v>
      </c>
      <c r="E46" s="23" t="s">
        <v>22</v>
      </c>
      <c r="F46" s="6" t="s">
        <v>143</v>
      </c>
      <c r="G46" s="23" t="s">
        <v>22</v>
      </c>
      <c r="H46" s="24">
        <f>H97+H133+H134+H142+H143+H232</f>
        <v>3675243.16</v>
      </c>
      <c r="I46" s="24">
        <f>I97+I133+I134+I142+I143+I232</f>
        <v>3642066.01</v>
      </c>
      <c r="J46" s="24">
        <f>J97+J133+J134+J142+J143+J231</f>
        <v>4471301</v>
      </c>
      <c r="K46" s="24">
        <f>K97+K133+K134+K142+K143+K231</f>
        <v>4471301</v>
      </c>
      <c r="L46" s="24">
        <f>L97+L133+L134+L142+L143+L231</f>
        <v>4355691.3199999994</v>
      </c>
      <c r="M46" s="24">
        <f>M97+M133+M134+M142+M143+M232</f>
        <v>3578475</v>
      </c>
      <c r="N46" s="24">
        <f>N97+N133+N134+N142+N143+N232</f>
        <v>3578475</v>
      </c>
      <c r="O46" s="51"/>
    </row>
    <row r="47" spans="1:15" ht="38.25" customHeight="1">
      <c r="A47" s="50"/>
      <c r="B47" s="77"/>
      <c r="C47" s="8" t="s">
        <v>21</v>
      </c>
      <c r="D47" s="6" t="s">
        <v>23</v>
      </c>
      <c r="E47" s="23" t="s">
        <v>22</v>
      </c>
      <c r="F47" s="6" t="s">
        <v>143</v>
      </c>
      <c r="G47" s="23" t="s">
        <v>22</v>
      </c>
      <c r="H47" s="24">
        <f t="shared" ref="H47:I47" si="20">H85+H113+H211+H215+H220+H225</f>
        <v>836300</v>
      </c>
      <c r="I47" s="24">
        <f t="shared" si="20"/>
        <v>836300</v>
      </c>
      <c r="J47" s="24">
        <f>J85+J113+J211+J215+J220+J225+J232</f>
        <v>469508</v>
      </c>
      <c r="K47" s="24">
        <f>K85+K113+K211+K215+K220+K225+K232</f>
        <v>469508</v>
      </c>
      <c r="L47" s="24">
        <f>L85+L113+L211+L215+L220+L225+L232</f>
        <v>469508</v>
      </c>
      <c r="M47" s="24">
        <f>M85+M113+M211+M215+M220+M225+M232</f>
        <v>74000</v>
      </c>
      <c r="N47" s="24">
        <f>N85+N113+N211+N215+N220+N225+N232</f>
        <v>74000</v>
      </c>
      <c r="O47" s="50"/>
    </row>
    <row r="48" spans="1:15" ht="30">
      <c r="A48" s="49" t="s">
        <v>39</v>
      </c>
      <c r="B48" s="52" t="s">
        <v>144</v>
      </c>
      <c r="C48" s="8" t="s">
        <v>16</v>
      </c>
      <c r="D48" s="23" t="s">
        <v>22</v>
      </c>
      <c r="E48" s="23" t="s">
        <v>22</v>
      </c>
      <c r="F48" s="6" t="s">
        <v>145</v>
      </c>
      <c r="G48" s="23" t="s">
        <v>22</v>
      </c>
      <c r="H48" s="13">
        <f>H51</f>
        <v>655100</v>
      </c>
      <c r="I48" s="13">
        <f t="shared" ref="I48:M48" si="21">I51</f>
        <v>541291.30000000005</v>
      </c>
      <c r="J48" s="20">
        <f t="shared" si="21"/>
        <v>330196</v>
      </c>
      <c r="K48" s="20">
        <f t="shared" si="21"/>
        <v>330196</v>
      </c>
      <c r="L48" s="13">
        <f t="shared" si="21"/>
        <v>281018</v>
      </c>
      <c r="M48" s="20">
        <f t="shared" si="21"/>
        <v>1000000</v>
      </c>
      <c r="N48" s="13">
        <f>N51</f>
        <v>1000000</v>
      </c>
      <c r="O48" s="49" t="s">
        <v>129</v>
      </c>
    </row>
    <row r="49" spans="1:15">
      <c r="A49" s="51"/>
      <c r="B49" s="53"/>
      <c r="C49" s="8" t="s">
        <v>15</v>
      </c>
      <c r="D49" s="8"/>
      <c r="E49" s="8"/>
      <c r="F49" s="8"/>
      <c r="G49" s="8"/>
      <c r="H49" s="13"/>
      <c r="I49" s="13"/>
      <c r="J49" s="26"/>
      <c r="K49" s="15"/>
      <c r="L49" s="11"/>
      <c r="M49" s="15"/>
      <c r="N49" s="11"/>
      <c r="O49" s="55"/>
    </row>
    <row r="50" spans="1:15" ht="12.75" customHeight="1">
      <c r="A50" s="51"/>
      <c r="B50" s="53"/>
      <c r="C50" s="49" t="s">
        <v>192</v>
      </c>
      <c r="D50" s="59">
        <v>732</v>
      </c>
      <c r="E50" s="59">
        <v>1003</v>
      </c>
      <c r="F50" s="56" t="s">
        <v>145</v>
      </c>
      <c r="G50" s="9" t="s">
        <v>24</v>
      </c>
      <c r="H50" s="13"/>
      <c r="I50" s="13"/>
      <c r="J50" s="26"/>
      <c r="K50" s="26"/>
      <c r="L50" s="8"/>
      <c r="M50" s="26"/>
      <c r="N50" s="8"/>
      <c r="O50" s="55"/>
    </row>
    <row r="51" spans="1:15" ht="23.25" customHeight="1">
      <c r="A51" s="50"/>
      <c r="B51" s="54"/>
      <c r="C51" s="50"/>
      <c r="D51" s="50"/>
      <c r="E51" s="50"/>
      <c r="F51" s="50"/>
      <c r="G51" s="10">
        <v>323</v>
      </c>
      <c r="H51" s="20">
        <v>655100</v>
      </c>
      <c r="I51" s="13">
        <v>541291.30000000005</v>
      </c>
      <c r="J51" s="20">
        <v>330196</v>
      </c>
      <c r="K51" s="20">
        <v>330196</v>
      </c>
      <c r="L51" s="13">
        <v>281018</v>
      </c>
      <c r="M51" s="20">
        <v>1000000</v>
      </c>
      <c r="N51" s="13">
        <v>1000000</v>
      </c>
      <c r="O51" s="50"/>
    </row>
    <row r="52" spans="1:15" ht="30">
      <c r="A52" s="49" t="s">
        <v>40</v>
      </c>
      <c r="B52" s="52" t="s">
        <v>38</v>
      </c>
      <c r="C52" s="8" t="s">
        <v>16</v>
      </c>
      <c r="D52" s="23" t="s">
        <v>22</v>
      </c>
      <c r="E52" s="23" t="s">
        <v>22</v>
      </c>
      <c r="F52" s="6" t="s">
        <v>146</v>
      </c>
      <c r="G52" s="23" t="s">
        <v>22</v>
      </c>
      <c r="H52" s="13">
        <f>H55</f>
        <v>2850300</v>
      </c>
      <c r="I52" s="13">
        <f t="shared" ref="I52:M52" si="22">I55</f>
        <v>2850300</v>
      </c>
      <c r="J52" s="20">
        <f t="shared" si="22"/>
        <v>2000000</v>
      </c>
      <c r="K52" s="20">
        <f t="shared" si="22"/>
        <v>2000000</v>
      </c>
      <c r="L52" s="13">
        <f t="shared" si="22"/>
        <v>2000000</v>
      </c>
      <c r="M52" s="20">
        <f t="shared" si="22"/>
        <v>1500000</v>
      </c>
      <c r="N52" s="13">
        <f>N55</f>
        <v>1500000</v>
      </c>
      <c r="O52" s="49"/>
    </row>
    <row r="53" spans="1:15">
      <c r="A53" s="51"/>
      <c r="B53" s="53"/>
      <c r="C53" s="8" t="s">
        <v>15</v>
      </c>
      <c r="D53" s="8"/>
      <c r="E53" s="8"/>
      <c r="F53" s="8"/>
      <c r="G53" s="8"/>
      <c r="H53" s="13"/>
      <c r="I53" s="13"/>
      <c r="J53" s="26"/>
      <c r="K53" s="15"/>
      <c r="L53" s="11"/>
      <c r="M53" s="15"/>
      <c r="N53" s="11"/>
      <c r="O53" s="55"/>
    </row>
    <row r="54" spans="1:15" ht="18" customHeight="1">
      <c r="A54" s="51"/>
      <c r="B54" s="53"/>
      <c r="C54" s="49" t="s">
        <v>192</v>
      </c>
      <c r="D54" s="59">
        <v>732</v>
      </c>
      <c r="E54" s="59">
        <v>1003</v>
      </c>
      <c r="F54" s="56" t="s">
        <v>146</v>
      </c>
      <c r="G54" s="9" t="s">
        <v>24</v>
      </c>
      <c r="H54" s="13"/>
      <c r="I54" s="13"/>
      <c r="J54" s="26"/>
      <c r="K54" s="26"/>
      <c r="L54" s="8"/>
      <c r="M54" s="26"/>
      <c r="N54" s="8"/>
      <c r="O54" s="55"/>
    </row>
    <row r="55" spans="1:15" ht="25.5" customHeight="1">
      <c r="A55" s="50"/>
      <c r="B55" s="54"/>
      <c r="C55" s="50"/>
      <c r="D55" s="50"/>
      <c r="E55" s="50"/>
      <c r="F55" s="50"/>
      <c r="G55" s="10">
        <v>321</v>
      </c>
      <c r="H55" s="20">
        <v>2850300</v>
      </c>
      <c r="I55" s="13">
        <v>2850300</v>
      </c>
      <c r="J55" s="20">
        <v>2000000</v>
      </c>
      <c r="K55" s="20">
        <v>2000000</v>
      </c>
      <c r="L55" s="13">
        <v>2000000</v>
      </c>
      <c r="M55" s="20">
        <v>1500000</v>
      </c>
      <c r="N55" s="13">
        <v>1500000</v>
      </c>
      <c r="O55" s="50"/>
    </row>
    <row r="56" spans="1:15" ht="30">
      <c r="A56" s="49" t="s">
        <v>41</v>
      </c>
      <c r="B56" s="52" t="s">
        <v>42</v>
      </c>
      <c r="C56" s="8" t="s">
        <v>16</v>
      </c>
      <c r="D56" s="23" t="s">
        <v>22</v>
      </c>
      <c r="E56" s="23" t="s">
        <v>22</v>
      </c>
      <c r="F56" s="6" t="s">
        <v>147</v>
      </c>
      <c r="G56" s="23" t="s">
        <v>22</v>
      </c>
      <c r="H56" s="13">
        <f>H59</f>
        <v>298023.7</v>
      </c>
      <c r="I56" s="13">
        <f t="shared" ref="I56:M56" si="23">I59</f>
        <v>298023.7</v>
      </c>
      <c r="J56" s="20">
        <f t="shared" si="23"/>
        <v>300000</v>
      </c>
      <c r="K56" s="20">
        <f t="shared" si="23"/>
        <v>300000</v>
      </c>
      <c r="L56" s="13">
        <f t="shared" si="23"/>
        <v>300000</v>
      </c>
      <c r="M56" s="20">
        <f t="shared" si="23"/>
        <v>300000</v>
      </c>
      <c r="N56" s="13">
        <f>N59</f>
        <v>300000</v>
      </c>
      <c r="O56" s="49"/>
    </row>
    <row r="57" spans="1:15">
      <c r="A57" s="51"/>
      <c r="B57" s="53"/>
      <c r="C57" s="8" t="s">
        <v>15</v>
      </c>
      <c r="D57" s="8"/>
      <c r="E57" s="8"/>
      <c r="F57" s="8"/>
      <c r="G57" s="8"/>
      <c r="H57" s="13"/>
      <c r="I57" s="13"/>
      <c r="J57" s="26"/>
      <c r="K57" s="15"/>
      <c r="L57" s="11"/>
      <c r="M57" s="15"/>
      <c r="N57" s="11"/>
      <c r="O57" s="55"/>
    </row>
    <row r="58" spans="1:15" ht="13.5" customHeight="1">
      <c r="A58" s="51"/>
      <c r="B58" s="53"/>
      <c r="C58" s="49" t="s">
        <v>192</v>
      </c>
      <c r="D58" s="59">
        <v>732</v>
      </c>
      <c r="E58" s="59">
        <v>1003</v>
      </c>
      <c r="F58" s="56" t="s">
        <v>147</v>
      </c>
      <c r="G58" s="9" t="s">
        <v>24</v>
      </c>
      <c r="H58" s="13"/>
      <c r="I58" s="13"/>
      <c r="J58" s="26"/>
      <c r="K58" s="26"/>
      <c r="L58" s="8"/>
      <c r="M58" s="26"/>
      <c r="N58" s="8"/>
      <c r="O58" s="55"/>
    </row>
    <row r="59" spans="1:15" ht="26.25" customHeight="1">
      <c r="A59" s="50"/>
      <c r="B59" s="54"/>
      <c r="C59" s="50"/>
      <c r="D59" s="50"/>
      <c r="E59" s="50"/>
      <c r="F59" s="50"/>
      <c r="G59" s="10">
        <v>313</v>
      </c>
      <c r="H59" s="20">
        <v>298023.7</v>
      </c>
      <c r="I59" s="13">
        <v>298023.7</v>
      </c>
      <c r="J59" s="20">
        <v>300000</v>
      </c>
      <c r="K59" s="20">
        <v>300000</v>
      </c>
      <c r="L59" s="13">
        <v>300000</v>
      </c>
      <c r="M59" s="20">
        <v>300000</v>
      </c>
      <c r="N59" s="13">
        <v>300000</v>
      </c>
      <c r="O59" s="50"/>
    </row>
    <row r="60" spans="1:15" ht="30">
      <c r="A60" s="49" t="s">
        <v>43</v>
      </c>
      <c r="B60" s="52" t="s">
        <v>44</v>
      </c>
      <c r="C60" s="8" t="s">
        <v>16</v>
      </c>
      <c r="D60" s="23" t="s">
        <v>22</v>
      </c>
      <c r="E60" s="23" t="s">
        <v>22</v>
      </c>
      <c r="F60" s="6" t="s">
        <v>148</v>
      </c>
      <c r="G60" s="23" t="s">
        <v>22</v>
      </c>
      <c r="H60" s="13">
        <f>H63</f>
        <v>399876.35</v>
      </c>
      <c r="I60" s="13">
        <f t="shared" ref="I60:M60" si="24">I63</f>
        <v>399876.35</v>
      </c>
      <c r="J60" s="20">
        <f t="shared" si="24"/>
        <v>400000</v>
      </c>
      <c r="K60" s="20">
        <f t="shared" si="24"/>
        <v>400000</v>
      </c>
      <c r="L60" s="13">
        <f t="shared" si="24"/>
        <v>400000</v>
      </c>
      <c r="M60" s="20">
        <f t="shared" si="24"/>
        <v>400000</v>
      </c>
      <c r="N60" s="13">
        <f>N63</f>
        <v>400000</v>
      </c>
      <c r="O60" s="49"/>
    </row>
    <row r="61" spans="1:15">
      <c r="A61" s="51"/>
      <c r="B61" s="53"/>
      <c r="C61" s="8" t="s">
        <v>15</v>
      </c>
      <c r="D61" s="8"/>
      <c r="E61" s="8"/>
      <c r="F61" s="8"/>
      <c r="G61" s="8"/>
      <c r="H61" s="13"/>
      <c r="I61" s="13"/>
      <c r="J61" s="26"/>
      <c r="K61" s="15"/>
      <c r="L61" s="11"/>
      <c r="M61" s="15"/>
      <c r="N61" s="11"/>
      <c r="O61" s="55"/>
    </row>
    <row r="62" spans="1:15" ht="17.25" customHeight="1">
      <c r="A62" s="51"/>
      <c r="B62" s="53"/>
      <c r="C62" s="49" t="s">
        <v>192</v>
      </c>
      <c r="D62" s="59">
        <v>732</v>
      </c>
      <c r="E62" s="59">
        <v>1003</v>
      </c>
      <c r="F62" s="56" t="s">
        <v>148</v>
      </c>
      <c r="G62" s="9" t="s">
        <v>24</v>
      </c>
      <c r="H62" s="13"/>
      <c r="I62" s="13"/>
      <c r="J62" s="26"/>
      <c r="K62" s="26"/>
      <c r="L62" s="8"/>
      <c r="M62" s="26"/>
      <c r="N62" s="8"/>
      <c r="O62" s="55"/>
    </row>
    <row r="63" spans="1:15" ht="25.5" customHeight="1">
      <c r="A63" s="50"/>
      <c r="B63" s="54"/>
      <c r="C63" s="50"/>
      <c r="D63" s="50"/>
      <c r="E63" s="50"/>
      <c r="F63" s="50"/>
      <c r="G63" s="10">
        <v>313</v>
      </c>
      <c r="H63" s="20">
        <v>399876.35</v>
      </c>
      <c r="I63" s="13">
        <v>399876.35</v>
      </c>
      <c r="J63" s="20">
        <v>400000</v>
      </c>
      <c r="K63" s="20">
        <v>400000</v>
      </c>
      <c r="L63" s="13">
        <v>400000</v>
      </c>
      <c r="M63" s="20">
        <v>400000</v>
      </c>
      <c r="N63" s="13">
        <v>400000</v>
      </c>
      <c r="O63" s="50"/>
    </row>
    <row r="64" spans="1:15" ht="30">
      <c r="A64" s="49" t="s">
        <v>45</v>
      </c>
      <c r="B64" s="52" t="s">
        <v>46</v>
      </c>
      <c r="C64" s="8" t="s">
        <v>16</v>
      </c>
      <c r="D64" s="23" t="s">
        <v>22</v>
      </c>
      <c r="E64" s="23" t="s">
        <v>22</v>
      </c>
      <c r="F64" s="6" t="s">
        <v>149</v>
      </c>
      <c r="G64" s="23" t="s">
        <v>22</v>
      </c>
      <c r="H64" s="13">
        <f>H67</f>
        <v>50000</v>
      </c>
      <c r="I64" s="13">
        <f t="shared" ref="I64:M64" si="25">I67</f>
        <v>75350</v>
      </c>
      <c r="J64" s="20">
        <f t="shared" si="25"/>
        <v>75350</v>
      </c>
      <c r="K64" s="20">
        <f t="shared" si="25"/>
        <v>75350</v>
      </c>
      <c r="L64" s="13">
        <f t="shared" si="25"/>
        <v>75350</v>
      </c>
      <c r="M64" s="20">
        <f t="shared" si="25"/>
        <v>432000</v>
      </c>
      <c r="N64" s="13">
        <f>N67</f>
        <v>432000</v>
      </c>
      <c r="O64" s="49"/>
    </row>
    <row r="65" spans="1:15">
      <c r="A65" s="51"/>
      <c r="B65" s="53"/>
      <c r="C65" s="8" t="s">
        <v>15</v>
      </c>
      <c r="D65" s="8"/>
      <c r="E65" s="8"/>
      <c r="F65" s="8"/>
      <c r="G65" s="8"/>
      <c r="H65" s="13"/>
      <c r="I65" s="13"/>
      <c r="J65" s="26"/>
      <c r="K65" s="15"/>
      <c r="L65" s="11"/>
      <c r="M65" s="15"/>
      <c r="N65" s="11"/>
      <c r="O65" s="55"/>
    </row>
    <row r="66" spans="1:15" ht="17.25" customHeight="1">
      <c r="A66" s="51"/>
      <c r="B66" s="53"/>
      <c r="C66" s="49" t="s">
        <v>192</v>
      </c>
      <c r="D66" s="59">
        <v>732</v>
      </c>
      <c r="E66" s="59">
        <v>1003</v>
      </c>
      <c r="F66" s="56" t="s">
        <v>149</v>
      </c>
      <c r="G66" s="9" t="s">
        <v>24</v>
      </c>
      <c r="H66" s="13"/>
      <c r="I66" s="13"/>
      <c r="J66" s="26"/>
      <c r="K66" s="26"/>
      <c r="L66" s="8"/>
      <c r="M66" s="26"/>
      <c r="N66" s="8"/>
      <c r="O66" s="55"/>
    </row>
    <row r="67" spans="1:15" ht="24.75" customHeight="1">
      <c r="A67" s="50"/>
      <c r="B67" s="54"/>
      <c r="C67" s="50"/>
      <c r="D67" s="50"/>
      <c r="E67" s="50"/>
      <c r="F67" s="50"/>
      <c r="G67" s="10">
        <v>313</v>
      </c>
      <c r="H67" s="20">
        <v>50000</v>
      </c>
      <c r="I67" s="13">
        <v>75350</v>
      </c>
      <c r="J67" s="20">
        <v>75350</v>
      </c>
      <c r="K67" s="20">
        <v>75350</v>
      </c>
      <c r="L67" s="13">
        <v>75350</v>
      </c>
      <c r="M67" s="20">
        <v>432000</v>
      </c>
      <c r="N67" s="13">
        <v>432000</v>
      </c>
      <c r="O67" s="50"/>
    </row>
    <row r="68" spans="1:15" ht="30">
      <c r="A68" s="49" t="s">
        <v>47</v>
      </c>
      <c r="B68" s="52" t="s">
        <v>196</v>
      </c>
      <c r="C68" s="8" t="s">
        <v>16</v>
      </c>
      <c r="D68" s="23" t="s">
        <v>22</v>
      </c>
      <c r="E68" s="23" t="s">
        <v>22</v>
      </c>
      <c r="F68" s="6" t="s">
        <v>150</v>
      </c>
      <c r="G68" s="23" t="s">
        <v>22</v>
      </c>
      <c r="H68" s="13">
        <f>H71</f>
        <v>804000</v>
      </c>
      <c r="I68" s="13">
        <f t="shared" ref="I68:M68" si="26">I71</f>
        <v>804000</v>
      </c>
      <c r="J68" s="20">
        <f t="shared" si="26"/>
        <v>804000</v>
      </c>
      <c r="K68" s="20">
        <f t="shared" si="26"/>
        <v>804000</v>
      </c>
      <c r="L68" s="13">
        <f t="shared" si="26"/>
        <v>804000</v>
      </c>
      <c r="M68" s="20">
        <f t="shared" si="26"/>
        <v>804000</v>
      </c>
      <c r="N68" s="13">
        <f>N71</f>
        <v>804000</v>
      </c>
      <c r="O68" s="49"/>
    </row>
    <row r="69" spans="1:15">
      <c r="A69" s="51"/>
      <c r="B69" s="53"/>
      <c r="C69" s="8" t="s">
        <v>15</v>
      </c>
      <c r="D69" s="8"/>
      <c r="E69" s="8"/>
      <c r="F69" s="8"/>
      <c r="G69" s="8"/>
      <c r="H69" s="13"/>
      <c r="I69" s="13"/>
      <c r="J69" s="26"/>
      <c r="K69" s="15"/>
      <c r="L69" s="11"/>
      <c r="M69" s="15"/>
      <c r="N69" s="11"/>
      <c r="O69" s="55"/>
    </row>
    <row r="70" spans="1:15" ht="77.25" customHeight="1">
      <c r="A70" s="51"/>
      <c r="B70" s="53"/>
      <c r="C70" s="49" t="s">
        <v>192</v>
      </c>
      <c r="D70" s="59">
        <v>732</v>
      </c>
      <c r="E70" s="59">
        <v>1003</v>
      </c>
      <c r="F70" s="56" t="s">
        <v>150</v>
      </c>
      <c r="G70" s="9" t="s">
        <v>24</v>
      </c>
      <c r="H70" s="13"/>
      <c r="I70" s="13"/>
      <c r="J70" s="26"/>
      <c r="K70" s="26"/>
      <c r="L70" s="8"/>
      <c r="M70" s="26"/>
      <c r="N70" s="8"/>
      <c r="O70" s="55"/>
    </row>
    <row r="71" spans="1:15" ht="45" customHeight="1">
      <c r="A71" s="50"/>
      <c r="B71" s="54"/>
      <c r="C71" s="50"/>
      <c r="D71" s="50"/>
      <c r="E71" s="50"/>
      <c r="F71" s="50"/>
      <c r="G71" s="10">
        <v>313</v>
      </c>
      <c r="H71" s="20">
        <v>804000</v>
      </c>
      <c r="I71" s="13">
        <v>804000</v>
      </c>
      <c r="J71" s="20">
        <v>804000</v>
      </c>
      <c r="K71" s="20">
        <v>804000</v>
      </c>
      <c r="L71" s="13">
        <v>804000</v>
      </c>
      <c r="M71" s="20">
        <v>804000</v>
      </c>
      <c r="N71" s="13">
        <v>804000</v>
      </c>
      <c r="O71" s="50"/>
    </row>
    <row r="72" spans="1:15" ht="30">
      <c r="A72" s="49" t="s">
        <v>48</v>
      </c>
      <c r="B72" s="52" t="s">
        <v>49</v>
      </c>
      <c r="C72" s="8" t="s">
        <v>16</v>
      </c>
      <c r="D72" s="23" t="s">
        <v>22</v>
      </c>
      <c r="E72" s="23" t="s">
        <v>22</v>
      </c>
      <c r="F72" s="6" t="s">
        <v>151</v>
      </c>
      <c r="G72" s="23" t="s">
        <v>22</v>
      </c>
      <c r="H72" s="13">
        <f>H75</f>
        <v>158250</v>
      </c>
      <c r="I72" s="13">
        <f t="shared" ref="I72:M72" si="27">I75</f>
        <v>158250</v>
      </c>
      <c r="J72" s="20">
        <f>J75</f>
        <v>216550</v>
      </c>
      <c r="K72" s="20">
        <f t="shared" si="27"/>
        <v>216550</v>
      </c>
      <c r="L72" s="13">
        <f t="shared" si="27"/>
        <v>216550</v>
      </c>
      <c r="M72" s="20">
        <f t="shared" si="27"/>
        <v>158250</v>
      </c>
      <c r="N72" s="13">
        <f>N75</f>
        <v>158250</v>
      </c>
      <c r="O72" s="49"/>
    </row>
    <row r="73" spans="1:15">
      <c r="A73" s="51"/>
      <c r="B73" s="53"/>
      <c r="C73" s="8" t="s">
        <v>15</v>
      </c>
      <c r="D73" s="8"/>
      <c r="E73" s="8"/>
      <c r="F73" s="8"/>
      <c r="G73" s="8"/>
      <c r="H73" s="13"/>
      <c r="I73" s="13"/>
      <c r="J73" s="26"/>
      <c r="K73" s="15"/>
      <c r="L73" s="11"/>
      <c r="M73" s="15"/>
      <c r="N73" s="11"/>
      <c r="O73" s="55"/>
    </row>
    <row r="74" spans="1:15" ht="16.5" customHeight="1">
      <c r="A74" s="51"/>
      <c r="B74" s="53"/>
      <c r="C74" s="49" t="s">
        <v>192</v>
      </c>
      <c r="D74" s="59">
        <v>732</v>
      </c>
      <c r="E74" s="59">
        <v>1003</v>
      </c>
      <c r="F74" s="56" t="s">
        <v>151</v>
      </c>
      <c r="G74" s="9" t="s">
        <v>24</v>
      </c>
      <c r="H74" s="13"/>
      <c r="I74" s="13"/>
      <c r="J74" s="26"/>
      <c r="K74" s="26"/>
      <c r="L74" s="8"/>
      <c r="M74" s="26"/>
      <c r="N74" s="8"/>
      <c r="O74" s="55"/>
    </row>
    <row r="75" spans="1:15" ht="22.5" customHeight="1">
      <c r="A75" s="50"/>
      <c r="B75" s="54"/>
      <c r="C75" s="50"/>
      <c r="D75" s="50"/>
      <c r="E75" s="50"/>
      <c r="F75" s="50"/>
      <c r="G75" s="10">
        <v>612</v>
      </c>
      <c r="H75" s="13">
        <v>158250</v>
      </c>
      <c r="I75" s="13">
        <v>158250</v>
      </c>
      <c r="J75" s="20">
        <v>216550</v>
      </c>
      <c r="K75" s="20">
        <v>216550</v>
      </c>
      <c r="L75" s="13">
        <v>216550</v>
      </c>
      <c r="M75" s="20">
        <v>158250</v>
      </c>
      <c r="N75" s="13">
        <v>158250</v>
      </c>
      <c r="O75" s="50"/>
    </row>
    <row r="76" spans="1:15" ht="30">
      <c r="A76" s="49" t="s">
        <v>50</v>
      </c>
      <c r="B76" s="52" t="s">
        <v>51</v>
      </c>
      <c r="C76" s="8" t="s">
        <v>16</v>
      </c>
      <c r="D76" s="23" t="s">
        <v>22</v>
      </c>
      <c r="E76" s="23" t="s">
        <v>22</v>
      </c>
      <c r="F76" s="6" t="s">
        <v>153</v>
      </c>
      <c r="G76" s="23" t="s">
        <v>22</v>
      </c>
      <c r="H76" s="13">
        <f>H79</f>
        <v>985250</v>
      </c>
      <c r="I76" s="13">
        <f t="shared" ref="I76:M76" si="28">I79</f>
        <v>1000000</v>
      </c>
      <c r="J76" s="20">
        <f t="shared" si="28"/>
        <v>1000000</v>
      </c>
      <c r="K76" s="20">
        <f t="shared" si="28"/>
        <v>1000000</v>
      </c>
      <c r="L76" s="13">
        <f t="shared" si="28"/>
        <v>975900</v>
      </c>
      <c r="M76" s="20">
        <f t="shared" si="28"/>
        <v>1000000</v>
      </c>
      <c r="N76" s="13">
        <f>N79</f>
        <v>1000000</v>
      </c>
      <c r="O76" s="49" t="s">
        <v>154</v>
      </c>
    </row>
    <row r="77" spans="1:15">
      <c r="A77" s="51"/>
      <c r="B77" s="53"/>
      <c r="C77" s="8" t="s">
        <v>15</v>
      </c>
      <c r="D77" s="8"/>
      <c r="E77" s="8"/>
      <c r="F77" s="8"/>
      <c r="G77" s="8"/>
      <c r="H77" s="13"/>
      <c r="I77" s="13"/>
      <c r="J77" s="26"/>
      <c r="K77" s="15"/>
      <c r="L77" s="11"/>
      <c r="M77" s="15"/>
      <c r="N77" s="11"/>
      <c r="O77" s="55"/>
    </row>
    <row r="78" spans="1:15" ht="16.5" customHeight="1">
      <c r="A78" s="51"/>
      <c r="B78" s="53"/>
      <c r="C78" s="49" t="s">
        <v>192</v>
      </c>
      <c r="D78" s="59">
        <v>732</v>
      </c>
      <c r="E78" s="59">
        <v>1003</v>
      </c>
      <c r="F78" s="56" t="s">
        <v>153</v>
      </c>
      <c r="G78" s="9" t="s">
        <v>24</v>
      </c>
      <c r="H78" s="13"/>
      <c r="I78" s="13"/>
      <c r="J78" s="26"/>
      <c r="K78" s="26"/>
      <c r="L78" s="8"/>
      <c r="M78" s="26"/>
      <c r="N78" s="8"/>
      <c r="O78" s="55"/>
    </row>
    <row r="79" spans="1:15" ht="22.5" customHeight="1">
      <c r="A79" s="50"/>
      <c r="B79" s="54"/>
      <c r="C79" s="50"/>
      <c r="D79" s="50"/>
      <c r="E79" s="50"/>
      <c r="F79" s="50"/>
      <c r="G79" s="10">
        <v>323</v>
      </c>
      <c r="H79" s="20">
        <v>985250</v>
      </c>
      <c r="I79" s="13">
        <v>1000000</v>
      </c>
      <c r="J79" s="20">
        <v>1000000</v>
      </c>
      <c r="K79" s="20">
        <v>1000000</v>
      </c>
      <c r="L79" s="13">
        <v>975900</v>
      </c>
      <c r="M79" s="20">
        <v>1000000</v>
      </c>
      <c r="N79" s="13">
        <v>1000000</v>
      </c>
      <c r="O79" s="50"/>
    </row>
    <row r="80" spans="1:15" ht="30">
      <c r="A80" s="49" t="s">
        <v>52</v>
      </c>
      <c r="B80" s="52" t="s">
        <v>53</v>
      </c>
      <c r="C80" s="8" t="s">
        <v>16</v>
      </c>
      <c r="D80" s="23" t="s">
        <v>22</v>
      </c>
      <c r="E80" s="23" t="s">
        <v>22</v>
      </c>
      <c r="F80" s="6" t="s">
        <v>155</v>
      </c>
      <c r="G80" s="23" t="s">
        <v>22</v>
      </c>
      <c r="H80" s="13">
        <f>H83+H84+H85</f>
        <v>427600</v>
      </c>
      <c r="I80" s="13">
        <f t="shared" ref="I80:N80" si="29">I83+I84+I85</f>
        <v>427600</v>
      </c>
      <c r="J80" s="20">
        <f t="shared" si="29"/>
        <v>427600</v>
      </c>
      <c r="K80" s="20">
        <f t="shared" si="29"/>
        <v>427600</v>
      </c>
      <c r="L80" s="13">
        <f t="shared" si="29"/>
        <v>427600</v>
      </c>
      <c r="M80" s="20">
        <f t="shared" si="29"/>
        <v>427600</v>
      </c>
      <c r="N80" s="13">
        <f t="shared" si="29"/>
        <v>427600</v>
      </c>
      <c r="O80" s="49"/>
    </row>
    <row r="81" spans="1:15">
      <c r="A81" s="51"/>
      <c r="B81" s="53"/>
      <c r="C81" s="8" t="s">
        <v>15</v>
      </c>
      <c r="D81" s="8"/>
      <c r="E81" s="8"/>
      <c r="F81" s="8"/>
      <c r="G81" s="8"/>
      <c r="H81" s="13"/>
      <c r="I81" s="13"/>
      <c r="J81" s="26"/>
      <c r="K81" s="15"/>
      <c r="L81" s="11"/>
      <c r="M81" s="15"/>
      <c r="N81" s="11"/>
      <c r="O81" s="55"/>
    </row>
    <row r="82" spans="1:15" ht="19.5" customHeight="1">
      <c r="A82" s="51"/>
      <c r="B82" s="53"/>
      <c r="C82" s="49" t="s">
        <v>192</v>
      </c>
      <c r="D82" s="59">
        <v>732</v>
      </c>
      <c r="E82" s="59">
        <v>1006</v>
      </c>
      <c r="F82" s="56" t="s">
        <v>155</v>
      </c>
      <c r="G82" s="9" t="s">
        <v>24</v>
      </c>
      <c r="H82" s="13"/>
      <c r="I82" s="13"/>
      <c r="J82" s="26"/>
      <c r="K82" s="26"/>
      <c r="L82" s="8"/>
      <c r="M82" s="26"/>
      <c r="N82" s="8"/>
      <c r="O82" s="55"/>
    </row>
    <row r="83" spans="1:15" ht="23.25" customHeight="1">
      <c r="A83" s="51"/>
      <c r="B83" s="53"/>
      <c r="C83" s="50"/>
      <c r="D83" s="82"/>
      <c r="E83" s="82"/>
      <c r="F83" s="72"/>
      <c r="G83" s="10">
        <v>321</v>
      </c>
      <c r="H83" s="13">
        <v>50000</v>
      </c>
      <c r="I83" s="13">
        <v>50000</v>
      </c>
      <c r="J83" s="20">
        <v>50000</v>
      </c>
      <c r="K83" s="20">
        <v>50000</v>
      </c>
      <c r="L83" s="13">
        <v>50000</v>
      </c>
      <c r="M83" s="20">
        <v>50000</v>
      </c>
      <c r="N83" s="13">
        <v>50000</v>
      </c>
      <c r="O83" s="51"/>
    </row>
    <row r="84" spans="1:15" ht="32.25" customHeight="1">
      <c r="A84" s="51"/>
      <c r="B84" s="53"/>
      <c r="C84" s="26" t="s">
        <v>54</v>
      </c>
      <c r="D84" s="10">
        <v>733</v>
      </c>
      <c r="E84" s="10">
        <v>1006</v>
      </c>
      <c r="F84" s="9" t="s">
        <v>155</v>
      </c>
      <c r="G84" s="10">
        <v>612</v>
      </c>
      <c r="H84" s="20">
        <v>327600</v>
      </c>
      <c r="I84" s="20">
        <v>327600</v>
      </c>
      <c r="J84" s="20">
        <v>327600</v>
      </c>
      <c r="K84" s="20">
        <v>327600</v>
      </c>
      <c r="L84" s="20">
        <v>327600</v>
      </c>
      <c r="M84" s="20">
        <v>327600</v>
      </c>
      <c r="N84" s="20">
        <v>327600</v>
      </c>
      <c r="O84" s="51"/>
    </row>
    <row r="85" spans="1:15" ht="33" customHeight="1">
      <c r="A85" s="50"/>
      <c r="B85" s="54"/>
      <c r="C85" s="26" t="s">
        <v>21</v>
      </c>
      <c r="D85" s="9" t="s">
        <v>23</v>
      </c>
      <c r="E85" s="10">
        <v>1006</v>
      </c>
      <c r="F85" s="9" t="s">
        <v>155</v>
      </c>
      <c r="G85" s="10">
        <v>622</v>
      </c>
      <c r="H85" s="20">
        <v>50000</v>
      </c>
      <c r="I85" s="20">
        <v>50000</v>
      </c>
      <c r="J85" s="20">
        <v>50000</v>
      </c>
      <c r="K85" s="20">
        <v>50000</v>
      </c>
      <c r="L85" s="20">
        <v>50000</v>
      </c>
      <c r="M85" s="20">
        <v>50000</v>
      </c>
      <c r="N85" s="20">
        <v>50000</v>
      </c>
      <c r="O85" s="50"/>
    </row>
    <row r="86" spans="1:15" ht="30">
      <c r="A86" s="49" t="s">
        <v>55</v>
      </c>
      <c r="B86" s="52" t="s">
        <v>57</v>
      </c>
      <c r="C86" s="8" t="s">
        <v>16</v>
      </c>
      <c r="D86" s="23" t="s">
        <v>22</v>
      </c>
      <c r="E86" s="23" t="s">
        <v>22</v>
      </c>
      <c r="F86" s="6" t="s">
        <v>156</v>
      </c>
      <c r="G86" s="23" t="s">
        <v>22</v>
      </c>
      <c r="H86" s="13">
        <f>H89</f>
        <v>63300</v>
      </c>
      <c r="I86" s="13">
        <f t="shared" ref="I86:M86" si="30">I89</f>
        <v>63300</v>
      </c>
      <c r="J86" s="20">
        <f t="shared" si="30"/>
        <v>5000</v>
      </c>
      <c r="K86" s="20">
        <f t="shared" si="30"/>
        <v>5000</v>
      </c>
      <c r="L86" s="13">
        <f t="shared" si="30"/>
        <v>5000</v>
      </c>
      <c r="M86" s="20">
        <f t="shared" si="30"/>
        <v>63300</v>
      </c>
      <c r="N86" s="13">
        <f>N89</f>
        <v>63300</v>
      </c>
      <c r="O86" s="49"/>
    </row>
    <row r="87" spans="1:15">
      <c r="A87" s="51"/>
      <c r="B87" s="53"/>
      <c r="C87" s="8" t="s">
        <v>15</v>
      </c>
      <c r="D87" s="8"/>
      <c r="E87" s="8"/>
      <c r="F87" s="8"/>
      <c r="G87" s="8"/>
      <c r="H87" s="13"/>
      <c r="I87" s="13"/>
      <c r="J87" s="26"/>
      <c r="K87" s="15"/>
      <c r="L87" s="11"/>
      <c r="M87" s="15"/>
      <c r="N87" s="11"/>
      <c r="O87" s="55"/>
    </row>
    <row r="88" spans="1:15" ht="49.5" customHeight="1">
      <c r="A88" s="51"/>
      <c r="B88" s="53"/>
      <c r="C88" s="49" t="s">
        <v>192</v>
      </c>
      <c r="D88" s="59">
        <v>732</v>
      </c>
      <c r="E88" s="59">
        <v>1003</v>
      </c>
      <c r="F88" s="56" t="s">
        <v>156</v>
      </c>
      <c r="G88" s="9" t="s">
        <v>24</v>
      </c>
      <c r="H88" s="13"/>
      <c r="I88" s="13"/>
      <c r="J88" s="26"/>
      <c r="K88" s="26"/>
      <c r="L88" s="8"/>
      <c r="M88" s="26"/>
      <c r="N88" s="8"/>
      <c r="O88" s="55"/>
    </row>
    <row r="89" spans="1:15" ht="28.5" customHeight="1">
      <c r="A89" s="50"/>
      <c r="B89" s="54"/>
      <c r="C89" s="50"/>
      <c r="D89" s="50"/>
      <c r="E89" s="50"/>
      <c r="F89" s="50"/>
      <c r="G89" s="10">
        <v>323</v>
      </c>
      <c r="H89" s="13">
        <v>63300</v>
      </c>
      <c r="I89" s="13">
        <v>63300</v>
      </c>
      <c r="J89" s="20">
        <v>5000</v>
      </c>
      <c r="K89" s="20">
        <v>5000</v>
      </c>
      <c r="L89" s="13">
        <v>5000</v>
      </c>
      <c r="M89" s="20">
        <v>63300</v>
      </c>
      <c r="N89" s="13">
        <v>63300</v>
      </c>
      <c r="O89" s="50"/>
    </row>
    <row r="90" spans="1:15" ht="30">
      <c r="A90" s="49" t="s">
        <v>56</v>
      </c>
      <c r="B90" s="52" t="s">
        <v>59</v>
      </c>
      <c r="C90" s="8" t="s">
        <v>16</v>
      </c>
      <c r="D90" s="23" t="s">
        <v>22</v>
      </c>
      <c r="E90" s="23" t="s">
        <v>22</v>
      </c>
      <c r="F90" s="6" t="s">
        <v>157</v>
      </c>
      <c r="G90" s="23" t="s">
        <v>22</v>
      </c>
      <c r="H90" s="13">
        <f>H93</f>
        <v>330000</v>
      </c>
      <c r="I90" s="13">
        <f t="shared" ref="I90:M90" si="31">I93</f>
        <v>330000</v>
      </c>
      <c r="J90" s="20">
        <f t="shared" si="31"/>
        <v>330000</v>
      </c>
      <c r="K90" s="20">
        <f t="shared" si="31"/>
        <v>330000</v>
      </c>
      <c r="L90" s="13">
        <f t="shared" si="31"/>
        <v>330000</v>
      </c>
      <c r="M90" s="20">
        <f t="shared" si="31"/>
        <v>330000</v>
      </c>
      <c r="N90" s="13">
        <f>N93</f>
        <v>330000</v>
      </c>
      <c r="O90" s="49"/>
    </row>
    <row r="91" spans="1:15">
      <c r="A91" s="51"/>
      <c r="B91" s="53"/>
      <c r="C91" s="8" t="s">
        <v>15</v>
      </c>
      <c r="D91" s="8"/>
      <c r="E91" s="8"/>
      <c r="F91" s="8"/>
      <c r="G91" s="8"/>
      <c r="H91" s="13"/>
      <c r="I91" s="13"/>
      <c r="J91" s="26"/>
      <c r="K91" s="15"/>
      <c r="L91" s="11"/>
      <c r="M91" s="15"/>
      <c r="N91" s="11"/>
      <c r="O91" s="55"/>
    </row>
    <row r="92" spans="1:15" ht="16.5" customHeight="1">
      <c r="A92" s="51"/>
      <c r="B92" s="53"/>
      <c r="C92" s="49" t="s">
        <v>192</v>
      </c>
      <c r="D92" s="59">
        <v>732</v>
      </c>
      <c r="E92" s="59">
        <v>1003</v>
      </c>
      <c r="F92" s="56" t="s">
        <v>157</v>
      </c>
      <c r="G92" s="9" t="s">
        <v>24</v>
      </c>
      <c r="H92" s="13"/>
      <c r="I92" s="13"/>
      <c r="J92" s="26"/>
      <c r="K92" s="26"/>
      <c r="L92" s="8"/>
      <c r="M92" s="26"/>
      <c r="N92" s="8"/>
      <c r="O92" s="55"/>
    </row>
    <row r="93" spans="1:15" ht="24.75" customHeight="1">
      <c r="A93" s="50"/>
      <c r="B93" s="54"/>
      <c r="C93" s="50"/>
      <c r="D93" s="50"/>
      <c r="E93" s="50"/>
      <c r="F93" s="50"/>
      <c r="G93" s="10">
        <v>321</v>
      </c>
      <c r="H93" s="13">
        <v>330000</v>
      </c>
      <c r="I93" s="13">
        <v>330000</v>
      </c>
      <c r="J93" s="20">
        <v>330000</v>
      </c>
      <c r="K93" s="20">
        <v>330000</v>
      </c>
      <c r="L93" s="13">
        <v>330000</v>
      </c>
      <c r="M93" s="20">
        <v>330000</v>
      </c>
      <c r="N93" s="13">
        <v>330000</v>
      </c>
      <c r="O93" s="50"/>
    </row>
    <row r="94" spans="1:15" ht="30">
      <c r="A94" s="52" t="s">
        <v>58</v>
      </c>
      <c r="B94" s="52" t="s">
        <v>61</v>
      </c>
      <c r="C94" s="8" t="s">
        <v>16</v>
      </c>
      <c r="D94" s="23" t="s">
        <v>22</v>
      </c>
      <c r="E94" s="23" t="s">
        <v>22</v>
      </c>
      <c r="F94" s="6" t="s">
        <v>158</v>
      </c>
      <c r="G94" s="23" t="s">
        <v>22</v>
      </c>
      <c r="H94" s="13">
        <f>H98+H97</f>
        <v>192640</v>
      </c>
      <c r="I94" s="13">
        <f t="shared" ref="I94:N94" si="32">I98+I97</f>
        <v>192640</v>
      </c>
      <c r="J94" s="20">
        <f t="shared" si="32"/>
        <v>192640</v>
      </c>
      <c r="K94" s="13">
        <f t="shared" si="32"/>
        <v>192640</v>
      </c>
      <c r="L94" s="13">
        <f t="shared" si="32"/>
        <v>192640</v>
      </c>
      <c r="M94" s="13">
        <f t="shared" si="32"/>
        <v>192640</v>
      </c>
      <c r="N94" s="13">
        <f t="shared" si="32"/>
        <v>192640</v>
      </c>
      <c r="O94" s="49"/>
    </row>
    <row r="95" spans="1:15">
      <c r="A95" s="53"/>
      <c r="B95" s="53"/>
      <c r="C95" s="8" t="s">
        <v>15</v>
      </c>
      <c r="D95" s="8"/>
      <c r="E95" s="8"/>
      <c r="F95" s="8"/>
      <c r="G95" s="8"/>
      <c r="H95" s="13"/>
      <c r="I95" s="13"/>
      <c r="J95" s="26"/>
      <c r="K95" s="15"/>
      <c r="L95" s="11"/>
      <c r="M95" s="15"/>
      <c r="N95" s="11"/>
      <c r="O95" s="55"/>
    </row>
    <row r="96" spans="1:15" ht="15" customHeight="1">
      <c r="A96" s="53"/>
      <c r="B96" s="53"/>
      <c r="C96" s="88" t="s">
        <v>62</v>
      </c>
      <c r="D96" s="59">
        <v>734</v>
      </c>
      <c r="E96" s="59">
        <v>1003</v>
      </c>
      <c r="F96" s="56" t="s">
        <v>158</v>
      </c>
      <c r="G96" s="9" t="s">
        <v>24</v>
      </c>
      <c r="H96" s="13"/>
      <c r="I96" s="13"/>
      <c r="J96" s="26"/>
      <c r="K96" s="26"/>
      <c r="L96" s="8"/>
      <c r="M96" s="26"/>
      <c r="N96" s="8"/>
      <c r="O96" s="55"/>
    </row>
    <row r="97" spans="1:15" ht="21" customHeight="1">
      <c r="A97" s="53"/>
      <c r="B97" s="53"/>
      <c r="C97" s="89"/>
      <c r="D97" s="84"/>
      <c r="E97" s="84"/>
      <c r="F97" s="84"/>
      <c r="G97" s="10">
        <v>112</v>
      </c>
      <c r="H97" s="13">
        <v>192640</v>
      </c>
      <c r="I97" s="13">
        <v>192640</v>
      </c>
      <c r="J97" s="20">
        <v>0</v>
      </c>
      <c r="K97" s="20">
        <v>0</v>
      </c>
      <c r="L97" s="20">
        <v>0</v>
      </c>
      <c r="M97" s="20">
        <v>192640</v>
      </c>
      <c r="N97" s="13">
        <v>192640</v>
      </c>
      <c r="O97" s="55"/>
    </row>
    <row r="98" spans="1:15" ht="33.75" customHeight="1">
      <c r="A98" s="54"/>
      <c r="B98" s="54"/>
      <c r="C98" s="8" t="s">
        <v>54</v>
      </c>
      <c r="D98" s="41">
        <v>733</v>
      </c>
      <c r="E98" s="41">
        <v>1003</v>
      </c>
      <c r="F98" s="6" t="s">
        <v>158</v>
      </c>
      <c r="G98" s="10">
        <v>612</v>
      </c>
      <c r="H98" s="13">
        <v>0</v>
      </c>
      <c r="I98" s="13">
        <v>0</v>
      </c>
      <c r="J98" s="20">
        <v>192640</v>
      </c>
      <c r="K98" s="20">
        <v>192640</v>
      </c>
      <c r="L98" s="20">
        <v>192640</v>
      </c>
      <c r="M98" s="20">
        <v>0</v>
      </c>
      <c r="N98" s="13">
        <v>0</v>
      </c>
      <c r="O98" s="50"/>
    </row>
    <row r="99" spans="1:15" ht="30">
      <c r="A99" s="52" t="s">
        <v>60</v>
      </c>
      <c r="B99" s="52" t="s">
        <v>64</v>
      </c>
      <c r="C99" s="8" t="s">
        <v>16</v>
      </c>
      <c r="D99" s="23" t="s">
        <v>22</v>
      </c>
      <c r="E99" s="23" t="s">
        <v>22</v>
      </c>
      <c r="F99" s="6" t="s">
        <v>159</v>
      </c>
      <c r="G99" s="23" t="s">
        <v>22</v>
      </c>
      <c r="H99" s="13">
        <f>H102</f>
        <v>84400</v>
      </c>
      <c r="I99" s="13">
        <f t="shared" ref="I99:L99" si="33">I102</f>
        <v>84400</v>
      </c>
      <c r="J99" s="20">
        <f t="shared" si="33"/>
        <v>84400</v>
      </c>
      <c r="K99" s="20">
        <f t="shared" si="33"/>
        <v>84400</v>
      </c>
      <c r="L99" s="13">
        <f t="shared" si="33"/>
        <v>84400</v>
      </c>
      <c r="M99" s="20">
        <f>M102</f>
        <v>84400</v>
      </c>
      <c r="N99" s="13">
        <f>N102</f>
        <v>84400</v>
      </c>
      <c r="O99" s="49"/>
    </row>
    <row r="100" spans="1:15">
      <c r="A100" s="53"/>
      <c r="B100" s="53"/>
      <c r="C100" s="8" t="s">
        <v>15</v>
      </c>
      <c r="D100" s="8"/>
      <c r="E100" s="8"/>
      <c r="F100" s="8"/>
      <c r="G100" s="8"/>
      <c r="H100" s="13"/>
      <c r="I100" s="13"/>
      <c r="J100" s="26"/>
      <c r="K100" s="15"/>
      <c r="L100" s="11"/>
      <c r="M100" s="15"/>
      <c r="N100" s="11"/>
      <c r="O100" s="55"/>
    </row>
    <row r="101" spans="1:15" ht="15.75" customHeight="1">
      <c r="A101" s="53"/>
      <c r="B101" s="53"/>
      <c r="C101" s="49" t="s">
        <v>54</v>
      </c>
      <c r="D101" s="59">
        <v>733</v>
      </c>
      <c r="E101" s="59">
        <v>1006</v>
      </c>
      <c r="F101" s="56" t="s">
        <v>159</v>
      </c>
      <c r="G101" s="9" t="s">
        <v>24</v>
      </c>
      <c r="H101" s="13"/>
      <c r="I101" s="13"/>
      <c r="J101" s="26"/>
      <c r="K101" s="26"/>
      <c r="L101" s="8"/>
      <c r="M101" s="26"/>
      <c r="N101" s="8"/>
      <c r="O101" s="55"/>
    </row>
    <row r="102" spans="1:15" ht="22.5" customHeight="1">
      <c r="A102" s="54"/>
      <c r="B102" s="54"/>
      <c r="C102" s="50"/>
      <c r="D102" s="50"/>
      <c r="E102" s="50"/>
      <c r="F102" s="50"/>
      <c r="G102" s="10">
        <v>612</v>
      </c>
      <c r="H102" s="13">
        <v>84400</v>
      </c>
      <c r="I102" s="13">
        <v>84400</v>
      </c>
      <c r="J102" s="20">
        <v>84400</v>
      </c>
      <c r="K102" s="20">
        <v>84400</v>
      </c>
      <c r="L102" s="20">
        <v>84400</v>
      </c>
      <c r="M102" s="20">
        <v>84400</v>
      </c>
      <c r="N102" s="13">
        <v>84400</v>
      </c>
      <c r="O102" s="50"/>
    </row>
    <row r="103" spans="1:15" ht="30">
      <c r="A103" s="52" t="s">
        <v>63</v>
      </c>
      <c r="B103" s="52" t="s">
        <v>66</v>
      </c>
      <c r="C103" s="8" t="s">
        <v>16</v>
      </c>
      <c r="D103" s="23" t="s">
        <v>22</v>
      </c>
      <c r="E103" s="23" t="s">
        <v>22</v>
      </c>
      <c r="F103" s="6" t="s">
        <v>160</v>
      </c>
      <c r="G103" s="23" t="s">
        <v>22</v>
      </c>
      <c r="H103" s="13">
        <f>H106</f>
        <v>136800</v>
      </c>
      <c r="I103" s="13">
        <f t="shared" ref="I103:M103" si="34">I106</f>
        <v>136800</v>
      </c>
      <c r="J103" s="20">
        <f t="shared" si="34"/>
        <v>138000</v>
      </c>
      <c r="K103" s="20">
        <f t="shared" si="34"/>
        <v>138000</v>
      </c>
      <c r="L103" s="13">
        <f t="shared" si="34"/>
        <v>136800</v>
      </c>
      <c r="M103" s="20">
        <f t="shared" si="34"/>
        <v>138000</v>
      </c>
      <c r="N103" s="13">
        <f>N106</f>
        <v>138000</v>
      </c>
      <c r="O103" s="49" t="s">
        <v>202</v>
      </c>
    </row>
    <row r="104" spans="1:15">
      <c r="A104" s="53"/>
      <c r="B104" s="53"/>
      <c r="C104" s="8" t="s">
        <v>15</v>
      </c>
      <c r="D104" s="8"/>
      <c r="E104" s="8"/>
      <c r="F104" s="8"/>
      <c r="G104" s="8"/>
      <c r="H104" s="13"/>
      <c r="I104" s="13"/>
      <c r="J104" s="26"/>
      <c r="K104" s="15"/>
      <c r="L104" s="11"/>
      <c r="M104" s="15"/>
      <c r="N104" s="11"/>
      <c r="O104" s="55"/>
    </row>
    <row r="105" spans="1:15" ht="16.5" customHeight="1">
      <c r="A105" s="53"/>
      <c r="B105" s="53"/>
      <c r="C105" s="49" t="s">
        <v>192</v>
      </c>
      <c r="D105" s="59">
        <v>732</v>
      </c>
      <c r="E105" s="59">
        <v>1003</v>
      </c>
      <c r="F105" s="56" t="s">
        <v>160</v>
      </c>
      <c r="G105" s="9" t="s">
        <v>24</v>
      </c>
      <c r="H105" s="13"/>
      <c r="I105" s="13"/>
      <c r="J105" s="26"/>
      <c r="K105" s="26"/>
      <c r="L105" s="8"/>
      <c r="M105" s="26"/>
      <c r="N105" s="8"/>
      <c r="O105" s="55"/>
    </row>
    <row r="106" spans="1:15" ht="19.5" customHeight="1">
      <c r="A106" s="54"/>
      <c r="B106" s="54"/>
      <c r="C106" s="50"/>
      <c r="D106" s="50"/>
      <c r="E106" s="50"/>
      <c r="F106" s="50"/>
      <c r="G106" s="10">
        <v>323</v>
      </c>
      <c r="H106" s="20">
        <v>136800</v>
      </c>
      <c r="I106" s="13">
        <v>136800</v>
      </c>
      <c r="J106" s="20">
        <v>138000</v>
      </c>
      <c r="K106" s="20">
        <v>138000</v>
      </c>
      <c r="L106" s="13">
        <v>136800</v>
      </c>
      <c r="M106" s="20">
        <v>138000</v>
      </c>
      <c r="N106" s="13">
        <v>138000</v>
      </c>
      <c r="O106" s="50"/>
    </row>
    <row r="107" spans="1:15" ht="30">
      <c r="A107" s="49" t="s">
        <v>65</v>
      </c>
      <c r="B107" s="52" t="s">
        <v>68</v>
      </c>
      <c r="C107" s="8" t="s">
        <v>16</v>
      </c>
      <c r="D107" s="23" t="s">
        <v>22</v>
      </c>
      <c r="E107" s="23" t="s">
        <v>22</v>
      </c>
      <c r="F107" s="56" t="s">
        <v>161</v>
      </c>
      <c r="G107" s="23" t="s">
        <v>22</v>
      </c>
      <c r="H107" s="13">
        <f>H110+H112+H113+H111</f>
        <v>600000</v>
      </c>
      <c r="I107" s="13">
        <f t="shared" ref="I107:N107" si="35">I110+I112+I113+I111</f>
        <v>598500</v>
      </c>
      <c r="J107" s="20">
        <f t="shared" si="35"/>
        <v>800000</v>
      </c>
      <c r="K107" s="20">
        <f t="shared" si="35"/>
        <v>800000</v>
      </c>
      <c r="L107" s="13">
        <f>L110+L112+L113+L111</f>
        <v>781732</v>
      </c>
      <c r="M107" s="20">
        <f t="shared" si="35"/>
        <v>700000</v>
      </c>
      <c r="N107" s="13">
        <f t="shared" si="35"/>
        <v>700000</v>
      </c>
      <c r="O107" s="49" t="s">
        <v>203</v>
      </c>
    </row>
    <row r="108" spans="1:15">
      <c r="A108" s="51"/>
      <c r="B108" s="53"/>
      <c r="C108" s="8" t="s">
        <v>15</v>
      </c>
      <c r="D108" s="8"/>
      <c r="E108" s="8"/>
      <c r="F108" s="72"/>
      <c r="G108" s="8"/>
      <c r="H108" s="13"/>
      <c r="I108" s="13"/>
      <c r="J108" s="26"/>
      <c r="K108" s="15"/>
      <c r="L108" s="11"/>
      <c r="M108" s="15"/>
      <c r="N108" s="11"/>
      <c r="O108" s="55"/>
    </row>
    <row r="109" spans="1:15" ht="17.25" customHeight="1">
      <c r="A109" s="51"/>
      <c r="B109" s="53"/>
      <c r="C109" s="52" t="s">
        <v>69</v>
      </c>
      <c r="D109" s="59">
        <v>733</v>
      </c>
      <c r="E109" s="59">
        <v>1006</v>
      </c>
      <c r="F109" s="56" t="s">
        <v>161</v>
      </c>
      <c r="G109" s="9" t="s">
        <v>24</v>
      </c>
      <c r="H109" s="13"/>
      <c r="I109" s="13"/>
      <c r="J109" s="26"/>
      <c r="K109" s="26"/>
      <c r="L109" s="8"/>
      <c r="M109" s="26"/>
      <c r="N109" s="8"/>
      <c r="O109" s="55"/>
    </row>
    <row r="110" spans="1:15" ht="26.25" customHeight="1">
      <c r="A110" s="51"/>
      <c r="B110" s="53"/>
      <c r="C110" s="90"/>
      <c r="D110" s="82"/>
      <c r="E110" s="82"/>
      <c r="F110" s="72"/>
      <c r="G110" s="10">
        <v>622</v>
      </c>
      <c r="H110" s="13">
        <v>10000</v>
      </c>
      <c r="I110" s="13">
        <v>10000</v>
      </c>
      <c r="J110" s="20">
        <v>10000</v>
      </c>
      <c r="K110" s="20">
        <v>10000</v>
      </c>
      <c r="L110" s="20">
        <v>10000</v>
      </c>
      <c r="M110" s="20">
        <v>10000</v>
      </c>
      <c r="N110" s="13">
        <v>10000</v>
      </c>
      <c r="O110" s="51"/>
    </row>
    <row r="111" spans="1:15" ht="31.5" customHeight="1">
      <c r="A111" s="51"/>
      <c r="B111" s="53"/>
      <c r="C111" s="46" t="s">
        <v>54</v>
      </c>
      <c r="D111" s="22">
        <v>733</v>
      </c>
      <c r="E111" s="22">
        <v>1006</v>
      </c>
      <c r="F111" s="42" t="s">
        <v>161</v>
      </c>
      <c r="G111" s="10">
        <v>612</v>
      </c>
      <c r="H111" s="13">
        <v>468000</v>
      </c>
      <c r="I111" s="13">
        <v>466500</v>
      </c>
      <c r="J111" s="20">
        <v>668000</v>
      </c>
      <c r="K111" s="20">
        <v>668000</v>
      </c>
      <c r="L111" s="20">
        <v>665532</v>
      </c>
      <c r="M111" s="20">
        <v>568000</v>
      </c>
      <c r="N111" s="13">
        <v>568000</v>
      </c>
      <c r="O111" s="51"/>
    </row>
    <row r="112" spans="1:15" ht="27.75" customHeight="1">
      <c r="A112" s="51"/>
      <c r="B112" s="53"/>
      <c r="C112" s="49" t="s">
        <v>192</v>
      </c>
      <c r="D112" s="10">
        <v>732</v>
      </c>
      <c r="E112" s="10">
        <v>1006</v>
      </c>
      <c r="F112" s="9" t="s">
        <v>161</v>
      </c>
      <c r="G112" s="10">
        <v>244</v>
      </c>
      <c r="H112" s="20">
        <v>98000</v>
      </c>
      <c r="I112" s="20">
        <v>98000</v>
      </c>
      <c r="J112" s="20">
        <v>98000</v>
      </c>
      <c r="K112" s="20">
        <v>98000</v>
      </c>
      <c r="L112" s="20">
        <v>82200</v>
      </c>
      <c r="M112" s="20">
        <v>98000</v>
      </c>
      <c r="N112" s="20">
        <v>98000</v>
      </c>
      <c r="O112" s="51"/>
    </row>
    <row r="113" spans="1:15" ht="25.5" customHeight="1">
      <c r="A113" s="50"/>
      <c r="B113" s="54"/>
      <c r="C113" s="50"/>
      <c r="D113" s="9" t="s">
        <v>23</v>
      </c>
      <c r="E113" s="10">
        <v>1006</v>
      </c>
      <c r="F113" s="9" t="s">
        <v>161</v>
      </c>
      <c r="G113" s="10">
        <v>622</v>
      </c>
      <c r="H113" s="20">
        <v>24000</v>
      </c>
      <c r="I113" s="20">
        <v>24000</v>
      </c>
      <c r="J113" s="20">
        <v>24000</v>
      </c>
      <c r="K113" s="20">
        <v>24000</v>
      </c>
      <c r="L113" s="20">
        <v>24000</v>
      </c>
      <c r="M113" s="20">
        <v>24000</v>
      </c>
      <c r="N113" s="20">
        <v>24000</v>
      </c>
      <c r="O113" s="50"/>
    </row>
    <row r="114" spans="1:15" ht="34.5" customHeight="1">
      <c r="A114" s="52" t="s">
        <v>67</v>
      </c>
      <c r="B114" s="52" t="s">
        <v>71</v>
      </c>
      <c r="C114" s="8" t="s">
        <v>16</v>
      </c>
      <c r="D114" s="23" t="s">
        <v>22</v>
      </c>
      <c r="E114" s="23" t="s">
        <v>22</v>
      </c>
      <c r="F114" s="6" t="s">
        <v>162</v>
      </c>
      <c r="G114" s="23" t="s">
        <v>22</v>
      </c>
      <c r="H114" s="13">
        <f>H117</f>
        <v>258309</v>
      </c>
      <c r="I114" s="13">
        <f t="shared" ref="I114:M114" si="36">I117</f>
        <v>258120</v>
      </c>
      <c r="J114" s="20">
        <v>158309</v>
      </c>
      <c r="K114" s="20">
        <f t="shared" si="36"/>
        <v>158309</v>
      </c>
      <c r="L114" s="13">
        <f t="shared" si="36"/>
        <v>158309</v>
      </c>
      <c r="M114" s="20">
        <f t="shared" si="36"/>
        <v>258309</v>
      </c>
      <c r="N114" s="13">
        <f>N117</f>
        <v>258309</v>
      </c>
      <c r="O114" s="49"/>
    </row>
    <row r="115" spans="1:15" ht="18" customHeight="1">
      <c r="A115" s="53"/>
      <c r="B115" s="53"/>
      <c r="C115" s="8" t="s">
        <v>15</v>
      </c>
      <c r="D115" s="8"/>
      <c r="E115" s="8"/>
      <c r="F115" s="8"/>
      <c r="G115" s="8"/>
      <c r="H115" s="13"/>
      <c r="I115" s="13"/>
      <c r="J115" s="26"/>
      <c r="K115" s="15"/>
      <c r="L115" s="11"/>
      <c r="M115" s="15"/>
      <c r="N115" s="11"/>
      <c r="O115" s="55"/>
    </row>
    <row r="116" spans="1:15" ht="16.5" customHeight="1">
      <c r="A116" s="53"/>
      <c r="B116" s="53"/>
      <c r="C116" s="49" t="s">
        <v>54</v>
      </c>
      <c r="D116" s="59">
        <v>733</v>
      </c>
      <c r="E116" s="59">
        <v>1006</v>
      </c>
      <c r="F116" s="56" t="s">
        <v>162</v>
      </c>
      <c r="G116" s="9" t="s">
        <v>24</v>
      </c>
      <c r="H116" s="13"/>
      <c r="I116" s="13"/>
      <c r="J116" s="26"/>
      <c r="K116" s="26"/>
      <c r="L116" s="8"/>
      <c r="M116" s="26"/>
      <c r="N116" s="8"/>
      <c r="O116" s="55"/>
    </row>
    <row r="117" spans="1:15" ht="24.75" customHeight="1">
      <c r="A117" s="54"/>
      <c r="B117" s="54"/>
      <c r="C117" s="50"/>
      <c r="D117" s="50"/>
      <c r="E117" s="50"/>
      <c r="F117" s="50"/>
      <c r="G117" s="10">
        <v>612</v>
      </c>
      <c r="H117" s="20">
        <v>258309</v>
      </c>
      <c r="I117" s="20">
        <v>258120</v>
      </c>
      <c r="J117" s="20">
        <v>158309</v>
      </c>
      <c r="K117" s="20">
        <v>158309</v>
      </c>
      <c r="L117" s="20">
        <v>158309</v>
      </c>
      <c r="M117" s="20">
        <v>258309</v>
      </c>
      <c r="N117" s="13">
        <v>258309</v>
      </c>
      <c r="O117" s="50"/>
    </row>
    <row r="118" spans="1:15" ht="30">
      <c r="A118" s="52" t="s">
        <v>70</v>
      </c>
      <c r="B118" s="52" t="s">
        <v>73</v>
      </c>
      <c r="C118" s="8" t="s">
        <v>16</v>
      </c>
      <c r="D118" s="23" t="s">
        <v>22</v>
      </c>
      <c r="E118" s="23" t="s">
        <v>22</v>
      </c>
      <c r="F118" s="6" t="s">
        <v>163</v>
      </c>
      <c r="G118" s="23" t="s">
        <v>22</v>
      </c>
      <c r="H118" s="20">
        <f>H121</f>
        <v>2900300</v>
      </c>
      <c r="I118" s="20">
        <f t="shared" ref="I118:N118" si="37">I121</f>
        <v>2889307.7</v>
      </c>
      <c r="J118" s="20">
        <f t="shared" si="37"/>
        <v>3500000</v>
      </c>
      <c r="K118" s="20">
        <f t="shared" si="37"/>
        <v>3500000</v>
      </c>
      <c r="L118" s="13">
        <f t="shared" si="37"/>
        <v>3440907.88</v>
      </c>
      <c r="M118" s="20">
        <f t="shared" si="37"/>
        <v>3500000</v>
      </c>
      <c r="N118" s="13">
        <f t="shared" si="37"/>
        <v>3500000</v>
      </c>
      <c r="O118" s="49" t="s">
        <v>164</v>
      </c>
    </row>
    <row r="119" spans="1:15">
      <c r="A119" s="53"/>
      <c r="B119" s="53"/>
      <c r="C119" s="8" t="s">
        <v>15</v>
      </c>
      <c r="D119" s="8"/>
      <c r="E119" s="8"/>
      <c r="F119" s="8"/>
      <c r="G119" s="8"/>
      <c r="H119" s="20"/>
      <c r="I119" s="20"/>
      <c r="J119" s="26"/>
      <c r="K119" s="15"/>
      <c r="L119" s="11"/>
      <c r="M119" s="15"/>
      <c r="N119" s="11"/>
      <c r="O119" s="55"/>
    </row>
    <row r="120" spans="1:15" ht="15.75" customHeight="1">
      <c r="A120" s="53"/>
      <c r="B120" s="53"/>
      <c r="C120" s="49" t="s">
        <v>192</v>
      </c>
      <c r="D120" s="59">
        <v>732</v>
      </c>
      <c r="E120" s="59">
        <v>1001</v>
      </c>
      <c r="F120" s="56" t="s">
        <v>163</v>
      </c>
      <c r="G120" s="9" t="s">
        <v>24</v>
      </c>
      <c r="H120" s="20"/>
      <c r="I120" s="20"/>
      <c r="J120" s="26"/>
      <c r="K120" s="26"/>
      <c r="L120" s="8"/>
      <c r="M120" s="26"/>
      <c r="N120" s="8"/>
      <c r="O120" s="55"/>
    </row>
    <row r="121" spans="1:15" ht="26.25" customHeight="1">
      <c r="A121" s="54"/>
      <c r="B121" s="54"/>
      <c r="C121" s="50"/>
      <c r="D121" s="50"/>
      <c r="E121" s="50"/>
      <c r="F121" s="50"/>
      <c r="G121" s="10">
        <v>312</v>
      </c>
      <c r="H121" s="20">
        <v>2900300</v>
      </c>
      <c r="I121" s="13">
        <v>2889307.7</v>
      </c>
      <c r="J121" s="20">
        <v>3500000</v>
      </c>
      <c r="K121" s="20">
        <v>3500000</v>
      </c>
      <c r="L121" s="13">
        <v>3440907.88</v>
      </c>
      <c r="M121" s="20">
        <v>3500000</v>
      </c>
      <c r="N121" s="13">
        <v>3500000</v>
      </c>
      <c r="O121" s="50"/>
    </row>
    <row r="122" spans="1:15" ht="30">
      <c r="A122" s="49" t="s">
        <v>72</v>
      </c>
      <c r="B122" s="52" t="s">
        <v>165</v>
      </c>
      <c r="C122" s="8" t="s">
        <v>16</v>
      </c>
      <c r="D122" s="23" t="s">
        <v>22</v>
      </c>
      <c r="E122" s="23" t="s">
        <v>22</v>
      </c>
      <c r="F122" s="6" t="s">
        <v>166</v>
      </c>
      <c r="G122" s="23" t="s">
        <v>22</v>
      </c>
      <c r="H122" s="13">
        <f>H125</f>
        <v>5375300</v>
      </c>
      <c r="I122" s="13">
        <f t="shared" ref="I122:N122" si="38">I125</f>
        <v>3345828.52</v>
      </c>
      <c r="J122" s="20">
        <f t="shared" si="38"/>
        <v>3672459</v>
      </c>
      <c r="K122" s="20">
        <f t="shared" si="38"/>
        <v>3672459</v>
      </c>
      <c r="L122" s="13">
        <f t="shared" si="38"/>
        <v>3318316.8</v>
      </c>
      <c r="M122" s="20">
        <f t="shared" si="38"/>
        <v>5690000</v>
      </c>
      <c r="N122" s="13">
        <f t="shared" si="38"/>
        <v>5690000</v>
      </c>
      <c r="O122" s="49" t="s">
        <v>188</v>
      </c>
    </row>
    <row r="123" spans="1:15">
      <c r="A123" s="51"/>
      <c r="B123" s="53"/>
      <c r="C123" s="8" t="s">
        <v>15</v>
      </c>
      <c r="D123" s="8"/>
      <c r="E123" s="8"/>
      <c r="F123" s="8"/>
      <c r="G123" s="8"/>
      <c r="H123" s="8"/>
      <c r="I123" s="8"/>
      <c r="J123" s="26"/>
      <c r="K123" s="15"/>
      <c r="L123" s="11"/>
      <c r="M123" s="15"/>
      <c r="N123" s="11"/>
      <c r="O123" s="55"/>
    </row>
    <row r="124" spans="1:15" ht="24" customHeight="1">
      <c r="A124" s="51"/>
      <c r="B124" s="53"/>
      <c r="C124" s="49" t="s">
        <v>192</v>
      </c>
      <c r="D124" s="59">
        <v>732</v>
      </c>
      <c r="E124" s="59">
        <v>1003</v>
      </c>
      <c r="F124" s="56" t="s">
        <v>166</v>
      </c>
      <c r="G124" s="9" t="s">
        <v>24</v>
      </c>
      <c r="H124" s="8"/>
      <c r="I124" s="8"/>
      <c r="J124" s="26"/>
      <c r="K124" s="26"/>
      <c r="L124" s="8"/>
      <c r="M124" s="26"/>
      <c r="N124" s="8"/>
      <c r="O124" s="55"/>
    </row>
    <row r="125" spans="1:15" ht="25.5" customHeight="1">
      <c r="A125" s="50"/>
      <c r="B125" s="54"/>
      <c r="C125" s="50"/>
      <c r="D125" s="50"/>
      <c r="E125" s="50"/>
      <c r="F125" s="50"/>
      <c r="G125" s="10">
        <v>323</v>
      </c>
      <c r="H125" s="20">
        <v>5375300</v>
      </c>
      <c r="I125" s="13">
        <v>3345828.52</v>
      </c>
      <c r="J125" s="20">
        <v>3672459</v>
      </c>
      <c r="K125" s="20">
        <v>3672459</v>
      </c>
      <c r="L125" s="13">
        <v>3318316.8</v>
      </c>
      <c r="M125" s="20">
        <v>5690000</v>
      </c>
      <c r="N125" s="13">
        <v>5690000</v>
      </c>
      <c r="O125" s="50"/>
    </row>
    <row r="126" spans="1:15" ht="30">
      <c r="A126" s="49" t="s">
        <v>74</v>
      </c>
      <c r="B126" s="52" t="s">
        <v>36</v>
      </c>
      <c r="C126" s="8" t="s">
        <v>16</v>
      </c>
      <c r="D126" s="23" t="s">
        <v>22</v>
      </c>
      <c r="E126" s="23" t="s">
        <v>22</v>
      </c>
      <c r="F126" s="6" t="s">
        <v>37</v>
      </c>
      <c r="G126" s="23" t="s">
        <v>22</v>
      </c>
      <c r="H126" s="13">
        <f>H129</f>
        <v>374000</v>
      </c>
      <c r="I126" s="13">
        <f t="shared" ref="I126:M126" si="39">I129</f>
        <v>374000</v>
      </c>
      <c r="J126" s="20">
        <f t="shared" si="39"/>
        <v>0</v>
      </c>
      <c r="K126" s="20">
        <f t="shared" si="39"/>
        <v>0</v>
      </c>
      <c r="L126" s="13">
        <f t="shared" si="39"/>
        <v>0</v>
      </c>
      <c r="M126" s="20">
        <f t="shared" si="39"/>
        <v>0</v>
      </c>
      <c r="N126" s="13">
        <f>N129</f>
        <v>0</v>
      </c>
      <c r="O126" s="49"/>
    </row>
    <row r="127" spans="1:15">
      <c r="A127" s="51"/>
      <c r="B127" s="53"/>
      <c r="C127" s="8" t="s">
        <v>15</v>
      </c>
      <c r="D127" s="8"/>
      <c r="E127" s="8"/>
      <c r="F127" s="8"/>
      <c r="G127" s="8"/>
      <c r="H127" s="13"/>
      <c r="I127" s="13"/>
      <c r="J127" s="26"/>
      <c r="K127" s="15"/>
      <c r="L127" s="11"/>
      <c r="M127" s="15"/>
      <c r="N127" s="11"/>
      <c r="O127" s="55"/>
    </row>
    <row r="128" spans="1:15" ht="16.5" customHeight="1">
      <c r="A128" s="51"/>
      <c r="B128" s="53"/>
      <c r="C128" s="49" t="s">
        <v>192</v>
      </c>
      <c r="D128" s="59">
        <v>732</v>
      </c>
      <c r="E128" s="59">
        <v>1003</v>
      </c>
      <c r="F128" s="56" t="s">
        <v>37</v>
      </c>
      <c r="G128" s="9" t="s">
        <v>24</v>
      </c>
      <c r="H128" s="13"/>
      <c r="I128" s="13"/>
      <c r="J128" s="26"/>
      <c r="K128" s="26"/>
      <c r="L128" s="8"/>
      <c r="M128" s="26"/>
      <c r="N128" s="8"/>
      <c r="O128" s="55"/>
    </row>
    <row r="129" spans="1:15" ht="25.5" customHeight="1">
      <c r="A129" s="50"/>
      <c r="B129" s="54"/>
      <c r="C129" s="50"/>
      <c r="D129" s="50"/>
      <c r="E129" s="50"/>
      <c r="F129" s="50"/>
      <c r="G129" s="10">
        <v>313</v>
      </c>
      <c r="H129" s="20">
        <v>374000</v>
      </c>
      <c r="I129" s="13">
        <v>374000</v>
      </c>
      <c r="J129" s="20">
        <v>0</v>
      </c>
      <c r="K129" s="20">
        <v>0</v>
      </c>
      <c r="L129" s="13">
        <v>0</v>
      </c>
      <c r="M129" s="20">
        <v>0</v>
      </c>
      <c r="N129" s="13">
        <v>0</v>
      </c>
      <c r="O129" s="50"/>
    </row>
    <row r="130" spans="1:15" ht="30">
      <c r="A130" s="49" t="s">
        <v>75</v>
      </c>
      <c r="B130" s="52" t="s">
        <v>77</v>
      </c>
      <c r="C130" s="8" t="s">
        <v>16</v>
      </c>
      <c r="D130" s="23" t="s">
        <v>22</v>
      </c>
      <c r="E130" s="23" t="s">
        <v>22</v>
      </c>
      <c r="F130" s="6" t="s">
        <v>167</v>
      </c>
      <c r="G130" s="23" t="s">
        <v>22</v>
      </c>
      <c r="H130" s="13">
        <f>H134+H133</f>
        <v>1300403.1599999999</v>
      </c>
      <c r="I130" s="13">
        <f t="shared" ref="I130:N130" si="40">I134+I133</f>
        <v>1300403.1599999999</v>
      </c>
      <c r="J130" s="20">
        <f t="shared" si="40"/>
        <v>1470500</v>
      </c>
      <c r="K130" s="13">
        <f t="shared" si="40"/>
        <v>1470500</v>
      </c>
      <c r="L130" s="13">
        <f t="shared" si="40"/>
        <v>1470500</v>
      </c>
      <c r="M130" s="13">
        <f t="shared" si="40"/>
        <v>1317073</v>
      </c>
      <c r="N130" s="13">
        <f t="shared" si="40"/>
        <v>1317073</v>
      </c>
      <c r="O130" s="49"/>
    </row>
    <row r="131" spans="1:15">
      <c r="A131" s="51"/>
      <c r="B131" s="53"/>
      <c r="C131" s="8" t="s">
        <v>15</v>
      </c>
      <c r="D131" s="8"/>
      <c r="E131" s="8"/>
      <c r="F131" s="8"/>
      <c r="G131" s="8"/>
      <c r="H131" s="13"/>
      <c r="I131" s="13"/>
      <c r="J131" s="26"/>
      <c r="K131" s="15"/>
      <c r="L131" s="11"/>
      <c r="M131" s="15"/>
      <c r="N131" s="11"/>
      <c r="O131" s="55"/>
    </row>
    <row r="132" spans="1:15" ht="15.75" customHeight="1">
      <c r="A132" s="51"/>
      <c r="B132" s="53"/>
      <c r="C132" s="88" t="s">
        <v>62</v>
      </c>
      <c r="D132" s="59">
        <v>734</v>
      </c>
      <c r="E132" s="59">
        <v>1003</v>
      </c>
      <c r="F132" s="56" t="s">
        <v>167</v>
      </c>
      <c r="G132" s="9" t="s">
        <v>24</v>
      </c>
      <c r="H132" s="13"/>
      <c r="I132" s="13"/>
      <c r="J132" s="26"/>
      <c r="K132" s="26"/>
      <c r="L132" s="8"/>
      <c r="M132" s="26"/>
      <c r="N132" s="8"/>
      <c r="O132" s="55"/>
    </row>
    <row r="133" spans="1:15" ht="24" customHeight="1">
      <c r="A133" s="51"/>
      <c r="B133" s="53"/>
      <c r="C133" s="91"/>
      <c r="D133" s="85"/>
      <c r="E133" s="85"/>
      <c r="F133" s="87"/>
      <c r="G133" s="9" t="s">
        <v>78</v>
      </c>
      <c r="H133" s="20">
        <v>1204829.6399999999</v>
      </c>
      <c r="I133" s="13">
        <v>1204829.6399999999</v>
      </c>
      <c r="J133" s="20">
        <v>1362029</v>
      </c>
      <c r="K133" s="20">
        <v>1362029</v>
      </c>
      <c r="L133" s="20">
        <v>1362029</v>
      </c>
      <c r="M133" s="20">
        <v>1221499</v>
      </c>
      <c r="N133" s="13">
        <v>1221499</v>
      </c>
      <c r="O133" s="55"/>
    </row>
    <row r="134" spans="1:15" ht="22.5" customHeight="1">
      <c r="A134" s="50"/>
      <c r="B134" s="54"/>
      <c r="C134" s="92"/>
      <c r="D134" s="50"/>
      <c r="E134" s="50"/>
      <c r="F134" s="50"/>
      <c r="G134" s="10">
        <v>622</v>
      </c>
      <c r="H134" s="20">
        <v>95573.52</v>
      </c>
      <c r="I134" s="13">
        <v>95573.52</v>
      </c>
      <c r="J134" s="20">
        <v>108471</v>
      </c>
      <c r="K134" s="20">
        <v>108471</v>
      </c>
      <c r="L134" s="20">
        <v>108471</v>
      </c>
      <c r="M134" s="20">
        <v>95574</v>
      </c>
      <c r="N134" s="13">
        <v>95574</v>
      </c>
      <c r="O134" s="50"/>
    </row>
    <row r="135" spans="1:15" ht="30">
      <c r="A135" s="52" t="s">
        <v>76</v>
      </c>
      <c r="B135" s="52" t="s">
        <v>80</v>
      </c>
      <c r="C135" s="8" t="s">
        <v>16</v>
      </c>
      <c r="D135" s="23" t="s">
        <v>22</v>
      </c>
      <c r="E135" s="23" t="s">
        <v>22</v>
      </c>
      <c r="F135" s="6" t="s">
        <v>168</v>
      </c>
      <c r="G135" s="23" t="s">
        <v>22</v>
      </c>
      <c r="H135" s="13">
        <f>H138</f>
        <v>109855</v>
      </c>
      <c r="I135" s="13">
        <f t="shared" ref="I135:M135" si="41">I138</f>
        <v>82865.2</v>
      </c>
      <c r="J135" s="20">
        <f t="shared" si="41"/>
        <v>109855</v>
      </c>
      <c r="K135" s="20">
        <f t="shared" si="41"/>
        <v>109855</v>
      </c>
      <c r="L135" s="13">
        <f t="shared" si="41"/>
        <v>107773.89</v>
      </c>
      <c r="M135" s="20">
        <f t="shared" si="41"/>
        <v>109855</v>
      </c>
      <c r="N135" s="13">
        <f>N138</f>
        <v>109855</v>
      </c>
      <c r="O135" s="49" t="s">
        <v>204</v>
      </c>
    </row>
    <row r="136" spans="1:15">
      <c r="A136" s="53"/>
      <c r="B136" s="53"/>
      <c r="C136" s="8" t="s">
        <v>15</v>
      </c>
      <c r="D136" s="8"/>
      <c r="E136" s="8"/>
      <c r="F136" s="8"/>
      <c r="G136" s="8"/>
      <c r="H136" s="13"/>
      <c r="I136" s="13"/>
      <c r="J136" s="26"/>
      <c r="K136" s="15"/>
      <c r="L136" s="11"/>
      <c r="M136" s="15"/>
      <c r="N136" s="11"/>
      <c r="O136" s="55"/>
    </row>
    <row r="137" spans="1:15" ht="15.75" customHeight="1">
      <c r="A137" s="53"/>
      <c r="B137" s="53"/>
      <c r="C137" s="49" t="s">
        <v>54</v>
      </c>
      <c r="D137" s="59">
        <v>733</v>
      </c>
      <c r="E137" s="59">
        <v>1003</v>
      </c>
      <c r="F137" s="56" t="s">
        <v>168</v>
      </c>
      <c r="G137" s="9" t="s">
        <v>24</v>
      </c>
      <c r="H137" s="13"/>
      <c r="I137" s="13"/>
      <c r="J137" s="26"/>
      <c r="K137" s="26"/>
      <c r="L137" s="8"/>
      <c r="M137" s="26"/>
      <c r="N137" s="8"/>
      <c r="O137" s="55"/>
    </row>
    <row r="138" spans="1:15" ht="26.25" customHeight="1">
      <c r="A138" s="54"/>
      <c r="B138" s="54"/>
      <c r="C138" s="50"/>
      <c r="D138" s="50"/>
      <c r="E138" s="50"/>
      <c r="F138" s="50"/>
      <c r="G138" s="10">
        <v>612</v>
      </c>
      <c r="H138" s="20">
        <v>109855</v>
      </c>
      <c r="I138" s="13">
        <v>82865.2</v>
      </c>
      <c r="J138" s="20">
        <v>109855</v>
      </c>
      <c r="K138" s="20">
        <v>109855</v>
      </c>
      <c r="L138" s="20">
        <v>107773.89</v>
      </c>
      <c r="M138" s="20">
        <v>109855</v>
      </c>
      <c r="N138" s="13">
        <v>109855</v>
      </c>
      <c r="O138" s="50"/>
    </row>
    <row r="139" spans="1:15" ht="30">
      <c r="A139" s="52" t="s">
        <v>79</v>
      </c>
      <c r="B139" s="52" t="s">
        <v>82</v>
      </c>
      <c r="C139" s="8" t="s">
        <v>16</v>
      </c>
      <c r="D139" s="23" t="s">
        <v>22</v>
      </c>
      <c r="E139" s="23" t="s">
        <v>22</v>
      </c>
      <c r="F139" s="6" t="s">
        <v>169</v>
      </c>
      <c r="G139" s="23" t="s">
        <v>22</v>
      </c>
      <c r="H139" s="13">
        <f>H143+H142</f>
        <v>2182200</v>
      </c>
      <c r="I139" s="13">
        <f t="shared" ref="I139:N139" si="42">I143+I142</f>
        <v>2149022.85</v>
      </c>
      <c r="J139" s="20">
        <f t="shared" si="42"/>
        <v>2467309</v>
      </c>
      <c r="K139" s="13">
        <f t="shared" si="42"/>
        <v>2467309</v>
      </c>
      <c r="L139" s="13">
        <f t="shared" si="42"/>
        <v>2351699.4899999998</v>
      </c>
      <c r="M139" s="13">
        <f t="shared" si="42"/>
        <v>2068762</v>
      </c>
      <c r="N139" s="13">
        <f t="shared" si="42"/>
        <v>2068762</v>
      </c>
      <c r="O139" s="49" t="s">
        <v>204</v>
      </c>
    </row>
    <row r="140" spans="1:15">
      <c r="A140" s="53"/>
      <c r="B140" s="53"/>
      <c r="C140" s="8" t="s">
        <v>15</v>
      </c>
      <c r="D140" s="8"/>
      <c r="E140" s="8"/>
      <c r="F140" s="8"/>
      <c r="G140" s="8"/>
      <c r="H140" s="13"/>
      <c r="I140" s="13"/>
      <c r="J140" s="26"/>
      <c r="K140" s="15"/>
      <c r="L140" s="11"/>
      <c r="M140" s="15"/>
      <c r="N140" s="11"/>
      <c r="O140" s="55"/>
    </row>
    <row r="141" spans="1:15" ht="17.25" customHeight="1">
      <c r="A141" s="53"/>
      <c r="B141" s="53"/>
      <c r="C141" s="88" t="s">
        <v>62</v>
      </c>
      <c r="D141" s="59">
        <v>734</v>
      </c>
      <c r="E141" s="59">
        <v>1003</v>
      </c>
      <c r="F141" s="56" t="s">
        <v>169</v>
      </c>
      <c r="G141" s="9" t="s">
        <v>24</v>
      </c>
      <c r="H141" s="13"/>
      <c r="I141" s="13"/>
      <c r="J141" s="26"/>
      <c r="K141" s="26"/>
      <c r="L141" s="8"/>
      <c r="M141" s="26"/>
      <c r="N141" s="8"/>
      <c r="O141" s="55"/>
    </row>
    <row r="142" spans="1:15" ht="24" customHeight="1">
      <c r="A142" s="53"/>
      <c r="B142" s="53"/>
      <c r="C142" s="91"/>
      <c r="D142" s="85"/>
      <c r="E142" s="85"/>
      <c r="F142" s="87"/>
      <c r="G142" s="9" t="s">
        <v>78</v>
      </c>
      <c r="H142" s="20">
        <v>2083000</v>
      </c>
      <c r="I142" s="13">
        <v>2054847.49</v>
      </c>
      <c r="J142" s="20">
        <v>2355999</v>
      </c>
      <c r="K142" s="20">
        <v>2355999</v>
      </c>
      <c r="L142" s="20">
        <v>2252538.5299999998</v>
      </c>
      <c r="M142" s="20">
        <v>1979021</v>
      </c>
      <c r="N142" s="13">
        <v>1979021</v>
      </c>
      <c r="O142" s="55"/>
    </row>
    <row r="143" spans="1:15" ht="26.25" customHeight="1">
      <c r="A143" s="54"/>
      <c r="B143" s="54"/>
      <c r="C143" s="92"/>
      <c r="D143" s="50"/>
      <c r="E143" s="50"/>
      <c r="F143" s="50"/>
      <c r="G143" s="10">
        <v>622</v>
      </c>
      <c r="H143" s="20">
        <v>99200</v>
      </c>
      <c r="I143" s="13">
        <v>94175.360000000001</v>
      </c>
      <c r="J143" s="20">
        <v>111310</v>
      </c>
      <c r="K143" s="20">
        <v>111310</v>
      </c>
      <c r="L143" s="20">
        <v>99160.960000000006</v>
      </c>
      <c r="M143" s="20">
        <v>89741</v>
      </c>
      <c r="N143" s="13">
        <v>89741</v>
      </c>
      <c r="O143" s="50"/>
    </row>
    <row r="144" spans="1:15" ht="30">
      <c r="A144" s="52" t="s">
        <v>81</v>
      </c>
      <c r="B144" s="52" t="s">
        <v>84</v>
      </c>
      <c r="C144" s="8" t="s">
        <v>16</v>
      </c>
      <c r="D144" s="23" t="s">
        <v>22</v>
      </c>
      <c r="E144" s="23" t="s">
        <v>22</v>
      </c>
      <c r="F144" s="6" t="s">
        <v>170</v>
      </c>
      <c r="G144" s="23" t="s">
        <v>22</v>
      </c>
      <c r="H144" s="13">
        <f>H147</f>
        <v>90000</v>
      </c>
      <c r="I144" s="13">
        <f t="shared" ref="I144:M144" si="43">I147</f>
        <v>90000</v>
      </c>
      <c r="J144" s="20">
        <f t="shared" si="43"/>
        <v>80000</v>
      </c>
      <c r="K144" s="20">
        <f t="shared" si="43"/>
        <v>80000</v>
      </c>
      <c r="L144" s="13">
        <f t="shared" si="43"/>
        <v>15500</v>
      </c>
      <c r="M144" s="20">
        <f t="shared" si="43"/>
        <v>80000</v>
      </c>
      <c r="N144" s="13">
        <f>N147</f>
        <v>80000</v>
      </c>
      <c r="O144" s="49" t="s">
        <v>204</v>
      </c>
    </row>
    <row r="145" spans="1:15">
      <c r="A145" s="53"/>
      <c r="B145" s="53"/>
      <c r="C145" s="8" t="s">
        <v>15</v>
      </c>
      <c r="D145" s="8"/>
      <c r="E145" s="8"/>
      <c r="F145" s="8"/>
      <c r="G145" s="8"/>
      <c r="H145" s="13"/>
      <c r="I145" s="13"/>
      <c r="J145" s="26"/>
      <c r="K145" s="15"/>
      <c r="L145" s="11"/>
      <c r="M145" s="15"/>
      <c r="N145" s="11"/>
      <c r="O145" s="55"/>
    </row>
    <row r="146" spans="1:15" ht="16.5" customHeight="1">
      <c r="A146" s="53"/>
      <c r="B146" s="53"/>
      <c r="C146" s="49" t="s">
        <v>54</v>
      </c>
      <c r="D146" s="59">
        <v>733</v>
      </c>
      <c r="E146" s="59">
        <v>1006</v>
      </c>
      <c r="F146" s="56" t="s">
        <v>170</v>
      </c>
      <c r="G146" s="9" t="s">
        <v>24</v>
      </c>
      <c r="H146" s="13"/>
      <c r="I146" s="13"/>
      <c r="J146" s="26"/>
      <c r="K146" s="26"/>
      <c r="L146" s="8"/>
      <c r="M146" s="26"/>
      <c r="N146" s="8"/>
      <c r="O146" s="55"/>
    </row>
    <row r="147" spans="1:15" ht="24.75" customHeight="1">
      <c r="A147" s="54"/>
      <c r="B147" s="54"/>
      <c r="C147" s="50"/>
      <c r="D147" s="50"/>
      <c r="E147" s="50"/>
      <c r="F147" s="50"/>
      <c r="G147" s="10">
        <v>612</v>
      </c>
      <c r="H147" s="20">
        <v>90000</v>
      </c>
      <c r="I147" s="13">
        <v>90000</v>
      </c>
      <c r="J147" s="20">
        <v>80000</v>
      </c>
      <c r="K147" s="20">
        <v>80000</v>
      </c>
      <c r="L147" s="20">
        <v>15500</v>
      </c>
      <c r="M147" s="20">
        <v>80000</v>
      </c>
      <c r="N147" s="13">
        <v>80000</v>
      </c>
      <c r="O147" s="50"/>
    </row>
    <row r="148" spans="1:15" ht="30">
      <c r="A148" s="49" t="s">
        <v>83</v>
      </c>
      <c r="B148" s="52" t="s">
        <v>86</v>
      </c>
      <c r="C148" s="8" t="s">
        <v>16</v>
      </c>
      <c r="D148" s="23" t="s">
        <v>22</v>
      </c>
      <c r="E148" s="23" t="s">
        <v>22</v>
      </c>
      <c r="F148" s="6" t="s">
        <v>171</v>
      </c>
      <c r="G148" s="23" t="s">
        <v>22</v>
      </c>
      <c r="H148" s="13">
        <f>H151</f>
        <v>8000</v>
      </c>
      <c r="I148" s="13">
        <f t="shared" ref="I148:M148" si="44">I151</f>
        <v>8000</v>
      </c>
      <c r="J148" s="20">
        <f t="shared" si="44"/>
        <v>8000</v>
      </c>
      <c r="K148" s="20">
        <f t="shared" si="44"/>
        <v>8000</v>
      </c>
      <c r="L148" s="13">
        <f t="shared" si="44"/>
        <v>8000</v>
      </c>
      <c r="M148" s="20">
        <f t="shared" si="44"/>
        <v>8000</v>
      </c>
      <c r="N148" s="13">
        <f>N151</f>
        <v>8000</v>
      </c>
      <c r="O148" s="49"/>
    </row>
    <row r="149" spans="1:15">
      <c r="A149" s="51"/>
      <c r="B149" s="53"/>
      <c r="C149" s="8" t="s">
        <v>15</v>
      </c>
      <c r="D149" s="8"/>
      <c r="E149" s="8"/>
      <c r="F149" s="8"/>
      <c r="G149" s="8"/>
      <c r="H149" s="13"/>
      <c r="I149" s="13"/>
      <c r="J149" s="26"/>
      <c r="K149" s="15"/>
      <c r="L149" s="11"/>
      <c r="M149" s="15"/>
      <c r="N149" s="11"/>
      <c r="O149" s="55"/>
    </row>
    <row r="150" spans="1:15" ht="14.25" customHeight="1">
      <c r="A150" s="51"/>
      <c r="B150" s="53"/>
      <c r="C150" s="49" t="s">
        <v>192</v>
      </c>
      <c r="D150" s="59">
        <v>732</v>
      </c>
      <c r="E150" s="59">
        <v>1003</v>
      </c>
      <c r="F150" s="56" t="s">
        <v>171</v>
      </c>
      <c r="G150" s="9" t="s">
        <v>24</v>
      </c>
      <c r="H150" s="13"/>
      <c r="I150" s="13"/>
      <c r="J150" s="26"/>
      <c r="K150" s="26"/>
      <c r="L150" s="8"/>
      <c r="M150" s="26"/>
      <c r="N150" s="8"/>
      <c r="O150" s="55"/>
    </row>
    <row r="151" spans="1:15" ht="36.75" customHeight="1">
      <c r="A151" s="50"/>
      <c r="B151" s="54"/>
      <c r="C151" s="50"/>
      <c r="D151" s="50"/>
      <c r="E151" s="50"/>
      <c r="F151" s="50"/>
      <c r="G151" s="10">
        <v>313</v>
      </c>
      <c r="H151" s="13">
        <v>8000</v>
      </c>
      <c r="I151" s="13">
        <v>8000</v>
      </c>
      <c r="J151" s="20">
        <v>8000</v>
      </c>
      <c r="K151" s="20">
        <v>8000</v>
      </c>
      <c r="L151" s="13">
        <v>8000</v>
      </c>
      <c r="M151" s="20">
        <v>8000</v>
      </c>
      <c r="N151" s="13">
        <v>8000</v>
      </c>
      <c r="O151" s="50"/>
    </row>
    <row r="152" spans="1:15" ht="30">
      <c r="A152" s="49" t="s">
        <v>85</v>
      </c>
      <c r="B152" s="52" t="s">
        <v>88</v>
      </c>
      <c r="C152" s="8" t="s">
        <v>16</v>
      </c>
      <c r="D152" s="23" t="s">
        <v>22</v>
      </c>
      <c r="E152" s="23" t="s">
        <v>22</v>
      </c>
      <c r="F152" s="6" t="s">
        <v>172</v>
      </c>
      <c r="G152" s="23" t="s">
        <v>22</v>
      </c>
      <c r="H152" s="13">
        <f>H155</f>
        <v>290450</v>
      </c>
      <c r="I152" s="13">
        <f t="shared" ref="I152:M152" si="45">I155</f>
        <v>290450</v>
      </c>
      <c r="J152" s="20">
        <f t="shared" si="45"/>
        <v>271950</v>
      </c>
      <c r="K152" s="20">
        <f t="shared" si="45"/>
        <v>271950</v>
      </c>
      <c r="L152" s="13">
        <f t="shared" si="45"/>
        <v>271950</v>
      </c>
      <c r="M152" s="20">
        <f t="shared" si="45"/>
        <v>297850</v>
      </c>
      <c r="N152" s="13">
        <f>N155</f>
        <v>297850</v>
      </c>
      <c r="O152" s="49"/>
    </row>
    <row r="153" spans="1:15">
      <c r="A153" s="51"/>
      <c r="B153" s="53"/>
      <c r="C153" s="8" t="s">
        <v>15</v>
      </c>
      <c r="D153" s="8"/>
      <c r="E153" s="8"/>
      <c r="F153" s="8"/>
      <c r="G153" s="8"/>
      <c r="H153" s="13"/>
      <c r="I153" s="13"/>
      <c r="J153" s="26"/>
      <c r="K153" s="15"/>
      <c r="L153" s="11"/>
      <c r="M153" s="15"/>
      <c r="N153" s="11"/>
      <c r="O153" s="55"/>
    </row>
    <row r="154" spans="1:15" ht="15.75" customHeight="1">
      <c r="A154" s="51"/>
      <c r="B154" s="53"/>
      <c r="C154" s="49" t="s">
        <v>192</v>
      </c>
      <c r="D154" s="59">
        <v>732</v>
      </c>
      <c r="E154" s="59">
        <v>1003</v>
      </c>
      <c r="F154" s="56" t="s">
        <v>172</v>
      </c>
      <c r="G154" s="9" t="s">
        <v>24</v>
      </c>
      <c r="H154" s="13"/>
      <c r="I154" s="13"/>
      <c r="J154" s="26"/>
      <c r="K154" s="26"/>
      <c r="L154" s="8"/>
      <c r="M154" s="26"/>
      <c r="N154" s="8"/>
      <c r="O154" s="55"/>
    </row>
    <row r="155" spans="1:15" ht="26.25" customHeight="1">
      <c r="A155" s="50"/>
      <c r="B155" s="54"/>
      <c r="C155" s="50"/>
      <c r="D155" s="50"/>
      <c r="E155" s="50"/>
      <c r="F155" s="50"/>
      <c r="G155" s="10">
        <v>313</v>
      </c>
      <c r="H155" s="20">
        <v>290450</v>
      </c>
      <c r="I155" s="13">
        <v>290450</v>
      </c>
      <c r="J155" s="20">
        <v>271950</v>
      </c>
      <c r="K155" s="20">
        <v>271950</v>
      </c>
      <c r="L155" s="13">
        <v>271950</v>
      </c>
      <c r="M155" s="20">
        <v>297850</v>
      </c>
      <c r="N155" s="13">
        <v>297850</v>
      </c>
      <c r="O155" s="50"/>
    </row>
    <row r="156" spans="1:15" ht="30">
      <c r="A156" s="49" t="s">
        <v>87</v>
      </c>
      <c r="B156" s="52" t="s">
        <v>90</v>
      </c>
      <c r="C156" s="8" t="s">
        <v>16</v>
      </c>
      <c r="D156" s="23" t="s">
        <v>22</v>
      </c>
      <c r="E156" s="23" t="s">
        <v>22</v>
      </c>
      <c r="F156" s="6" t="s">
        <v>173</v>
      </c>
      <c r="G156" s="23" t="s">
        <v>22</v>
      </c>
      <c r="H156" s="13">
        <f>H159</f>
        <v>238760</v>
      </c>
      <c r="I156" s="13">
        <f t="shared" ref="I156:M156" si="46">I159</f>
        <v>188760</v>
      </c>
      <c r="J156" s="20">
        <f t="shared" si="46"/>
        <v>250000</v>
      </c>
      <c r="K156" s="20">
        <f t="shared" si="46"/>
        <v>250000</v>
      </c>
      <c r="L156" s="13">
        <f t="shared" si="46"/>
        <v>154380</v>
      </c>
      <c r="M156" s="20">
        <f t="shared" si="46"/>
        <v>250000</v>
      </c>
      <c r="N156" s="13">
        <f>N159</f>
        <v>250000</v>
      </c>
      <c r="O156" s="49" t="s">
        <v>205</v>
      </c>
    </row>
    <row r="157" spans="1:15">
      <c r="A157" s="51"/>
      <c r="B157" s="53"/>
      <c r="C157" s="8" t="s">
        <v>15</v>
      </c>
      <c r="D157" s="8"/>
      <c r="E157" s="8"/>
      <c r="F157" s="8"/>
      <c r="G157" s="8"/>
      <c r="H157" s="13"/>
      <c r="I157" s="13"/>
      <c r="J157" s="26"/>
      <c r="K157" s="15"/>
      <c r="L157" s="11"/>
      <c r="M157" s="15"/>
      <c r="N157" s="11"/>
      <c r="O157" s="55"/>
    </row>
    <row r="158" spans="1:15" ht="17.25" customHeight="1">
      <c r="A158" s="51"/>
      <c r="B158" s="53"/>
      <c r="C158" s="49" t="s">
        <v>192</v>
      </c>
      <c r="D158" s="59">
        <v>732</v>
      </c>
      <c r="E158" s="59">
        <v>1003</v>
      </c>
      <c r="F158" s="56" t="s">
        <v>173</v>
      </c>
      <c r="G158" s="9" t="s">
        <v>24</v>
      </c>
      <c r="H158" s="13"/>
      <c r="I158" s="13"/>
      <c r="J158" s="26"/>
      <c r="K158" s="26"/>
      <c r="L158" s="8"/>
      <c r="M158" s="26"/>
      <c r="N158" s="8"/>
      <c r="O158" s="55"/>
    </row>
    <row r="159" spans="1:15" ht="25.5" customHeight="1">
      <c r="A159" s="50"/>
      <c r="B159" s="54"/>
      <c r="C159" s="50"/>
      <c r="D159" s="50"/>
      <c r="E159" s="50"/>
      <c r="F159" s="50"/>
      <c r="G159" s="10">
        <v>313</v>
      </c>
      <c r="H159" s="20">
        <v>238760</v>
      </c>
      <c r="I159" s="13">
        <v>188760</v>
      </c>
      <c r="J159" s="20">
        <v>250000</v>
      </c>
      <c r="K159" s="20">
        <v>250000</v>
      </c>
      <c r="L159" s="13">
        <v>154380</v>
      </c>
      <c r="M159" s="20">
        <v>250000</v>
      </c>
      <c r="N159" s="13">
        <v>250000</v>
      </c>
      <c r="O159" s="50"/>
    </row>
    <row r="160" spans="1:15" ht="30">
      <c r="A160" s="49" t="s">
        <v>89</v>
      </c>
      <c r="B160" s="52" t="s">
        <v>92</v>
      </c>
      <c r="C160" s="8" t="s">
        <v>16</v>
      </c>
      <c r="D160" s="23" t="s">
        <v>22</v>
      </c>
      <c r="E160" s="23" t="s">
        <v>22</v>
      </c>
      <c r="F160" s="6" t="s">
        <v>174</v>
      </c>
      <c r="G160" s="23" t="s">
        <v>22</v>
      </c>
      <c r="H160" s="13">
        <f>H163</f>
        <v>280700</v>
      </c>
      <c r="I160" s="13">
        <f t="shared" ref="I160:M160" si="47">I163</f>
        <v>275571.18</v>
      </c>
      <c r="J160" s="20">
        <f t="shared" si="47"/>
        <v>295000</v>
      </c>
      <c r="K160" s="20">
        <f t="shared" si="47"/>
        <v>295000</v>
      </c>
      <c r="L160" s="13">
        <f t="shared" si="47"/>
        <v>274094.24</v>
      </c>
      <c r="M160" s="20">
        <f t="shared" si="47"/>
        <v>295000</v>
      </c>
      <c r="N160" s="13">
        <f>N163</f>
        <v>295000</v>
      </c>
      <c r="O160" s="49" t="s">
        <v>114</v>
      </c>
    </row>
    <row r="161" spans="1:15">
      <c r="A161" s="51"/>
      <c r="B161" s="53"/>
      <c r="C161" s="8" t="s">
        <v>15</v>
      </c>
      <c r="D161" s="8"/>
      <c r="E161" s="8"/>
      <c r="F161" s="8"/>
      <c r="G161" s="8"/>
      <c r="H161" s="13"/>
      <c r="I161" s="13"/>
      <c r="J161" s="26"/>
      <c r="K161" s="15"/>
      <c r="L161" s="11"/>
      <c r="M161" s="15"/>
      <c r="N161" s="11"/>
      <c r="O161" s="55"/>
    </row>
    <row r="162" spans="1:15" ht="18" customHeight="1">
      <c r="A162" s="51"/>
      <c r="B162" s="53"/>
      <c r="C162" s="49" t="s">
        <v>192</v>
      </c>
      <c r="D162" s="59">
        <v>732</v>
      </c>
      <c r="E162" s="59">
        <v>1003</v>
      </c>
      <c r="F162" s="56" t="s">
        <v>174</v>
      </c>
      <c r="G162" s="9" t="s">
        <v>24</v>
      </c>
      <c r="H162" s="13"/>
      <c r="I162" s="13"/>
      <c r="J162" s="26"/>
      <c r="K162" s="26"/>
      <c r="L162" s="8"/>
      <c r="M162" s="26"/>
      <c r="N162" s="8"/>
      <c r="O162" s="55"/>
    </row>
    <row r="163" spans="1:15" ht="26.25" customHeight="1">
      <c r="A163" s="50"/>
      <c r="B163" s="54"/>
      <c r="C163" s="50"/>
      <c r="D163" s="50"/>
      <c r="E163" s="50"/>
      <c r="F163" s="50"/>
      <c r="G163" s="10">
        <v>313</v>
      </c>
      <c r="H163" s="20">
        <v>280700</v>
      </c>
      <c r="I163" s="13">
        <v>275571.18</v>
      </c>
      <c r="J163" s="20">
        <v>295000</v>
      </c>
      <c r="K163" s="20">
        <v>295000</v>
      </c>
      <c r="L163" s="13">
        <v>274094.24</v>
      </c>
      <c r="M163" s="20">
        <v>295000</v>
      </c>
      <c r="N163" s="13">
        <v>295000</v>
      </c>
      <c r="O163" s="50"/>
    </row>
    <row r="164" spans="1:15" ht="30">
      <c r="A164" s="49" t="s">
        <v>91</v>
      </c>
      <c r="B164" s="52" t="s">
        <v>94</v>
      </c>
      <c r="C164" s="8" t="s">
        <v>16</v>
      </c>
      <c r="D164" s="23" t="s">
        <v>22</v>
      </c>
      <c r="E164" s="23" t="s">
        <v>22</v>
      </c>
      <c r="F164" s="6" t="s">
        <v>175</v>
      </c>
      <c r="G164" s="23" t="s">
        <v>22</v>
      </c>
      <c r="H164" s="13">
        <f>H167</f>
        <v>25410</v>
      </c>
      <c r="I164" s="13">
        <f t="shared" ref="I164:M164" si="48">I167</f>
        <v>25410</v>
      </c>
      <c r="J164" s="20">
        <f t="shared" si="48"/>
        <v>22075</v>
      </c>
      <c r="K164" s="20">
        <f t="shared" si="48"/>
        <v>22075</v>
      </c>
      <c r="L164" s="13">
        <f t="shared" si="48"/>
        <v>22075</v>
      </c>
      <c r="M164" s="20">
        <f t="shared" si="48"/>
        <v>32800</v>
      </c>
      <c r="N164" s="13">
        <f>N167</f>
        <v>32800</v>
      </c>
      <c r="O164" s="49"/>
    </row>
    <row r="165" spans="1:15">
      <c r="A165" s="51"/>
      <c r="B165" s="53"/>
      <c r="C165" s="8" t="s">
        <v>15</v>
      </c>
      <c r="D165" s="8"/>
      <c r="E165" s="8"/>
      <c r="F165" s="8"/>
      <c r="G165" s="8"/>
      <c r="H165" s="13"/>
      <c r="I165" s="13"/>
      <c r="J165" s="26"/>
      <c r="K165" s="15"/>
      <c r="L165" s="11"/>
      <c r="M165" s="15"/>
      <c r="N165" s="11"/>
      <c r="O165" s="55"/>
    </row>
    <row r="166" spans="1:15" ht="17.25" customHeight="1">
      <c r="A166" s="51"/>
      <c r="B166" s="53"/>
      <c r="C166" s="49" t="s">
        <v>192</v>
      </c>
      <c r="D166" s="59">
        <v>732</v>
      </c>
      <c r="E166" s="59">
        <v>1003</v>
      </c>
      <c r="F166" s="56" t="s">
        <v>175</v>
      </c>
      <c r="G166" s="9" t="s">
        <v>24</v>
      </c>
      <c r="H166" s="13"/>
      <c r="I166" s="13"/>
      <c r="J166" s="26"/>
      <c r="K166" s="26"/>
      <c r="L166" s="8"/>
      <c r="M166" s="26"/>
      <c r="N166" s="8"/>
      <c r="O166" s="55"/>
    </row>
    <row r="167" spans="1:15" ht="25.5" customHeight="1">
      <c r="A167" s="50"/>
      <c r="B167" s="54"/>
      <c r="C167" s="50"/>
      <c r="D167" s="50"/>
      <c r="E167" s="50"/>
      <c r="F167" s="50"/>
      <c r="G167" s="10">
        <v>313</v>
      </c>
      <c r="H167" s="20">
        <v>25410</v>
      </c>
      <c r="I167" s="13">
        <v>25410</v>
      </c>
      <c r="J167" s="20">
        <v>22075</v>
      </c>
      <c r="K167" s="20">
        <v>22075</v>
      </c>
      <c r="L167" s="13">
        <v>22075</v>
      </c>
      <c r="M167" s="20">
        <v>32800</v>
      </c>
      <c r="N167" s="13">
        <v>32800</v>
      </c>
      <c r="O167" s="50"/>
    </row>
    <row r="168" spans="1:15" ht="30">
      <c r="A168" s="49" t="s">
        <v>93</v>
      </c>
      <c r="B168" s="52" t="s">
        <v>96</v>
      </c>
      <c r="C168" s="8" t="s">
        <v>16</v>
      </c>
      <c r="D168" s="23" t="s">
        <v>22</v>
      </c>
      <c r="E168" s="23" t="s">
        <v>22</v>
      </c>
      <c r="F168" s="6" t="s">
        <v>176</v>
      </c>
      <c r="G168" s="23" t="s">
        <v>22</v>
      </c>
      <c r="H168" s="13">
        <f>H171</f>
        <v>0</v>
      </c>
      <c r="I168" s="13">
        <f t="shared" ref="I168:M168" si="49">I171</f>
        <v>0</v>
      </c>
      <c r="J168" s="20">
        <f t="shared" si="49"/>
        <v>4000</v>
      </c>
      <c r="K168" s="20">
        <f t="shared" si="49"/>
        <v>4000</v>
      </c>
      <c r="L168" s="13">
        <f t="shared" si="49"/>
        <v>3000</v>
      </c>
      <c r="M168" s="20">
        <f t="shared" si="49"/>
        <v>4000</v>
      </c>
      <c r="N168" s="13">
        <f>N171</f>
        <v>4000</v>
      </c>
      <c r="O168" s="49" t="s">
        <v>114</v>
      </c>
    </row>
    <row r="169" spans="1:15">
      <c r="A169" s="51"/>
      <c r="B169" s="53"/>
      <c r="C169" s="8" t="s">
        <v>15</v>
      </c>
      <c r="D169" s="8"/>
      <c r="E169" s="8"/>
      <c r="F169" s="8"/>
      <c r="G169" s="8"/>
      <c r="H169" s="13"/>
      <c r="I169" s="13"/>
      <c r="J169" s="26"/>
      <c r="K169" s="15"/>
      <c r="L169" s="11"/>
      <c r="M169" s="15"/>
      <c r="N169" s="11"/>
      <c r="O169" s="55"/>
    </row>
    <row r="170" spans="1:15" ht="17.25" customHeight="1">
      <c r="A170" s="51"/>
      <c r="B170" s="53"/>
      <c r="C170" s="49" t="s">
        <v>192</v>
      </c>
      <c r="D170" s="59">
        <v>732</v>
      </c>
      <c r="E170" s="59">
        <v>1003</v>
      </c>
      <c r="F170" s="56" t="s">
        <v>176</v>
      </c>
      <c r="G170" s="9" t="s">
        <v>24</v>
      </c>
      <c r="H170" s="13"/>
      <c r="I170" s="13"/>
      <c r="J170" s="26"/>
      <c r="K170" s="26"/>
      <c r="L170" s="8"/>
      <c r="M170" s="26"/>
      <c r="N170" s="8"/>
      <c r="O170" s="55"/>
    </row>
    <row r="171" spans="1:15" ht="25.5" customHeight="1">
      <c r="A171" s="50"/>
      <c r="B171" s="54"/>
      <c r="C171" s="50"/>
      <c r="D171" s="50"/>
      <c r="E171" s="50"/>
      <c r="F171" s="50"/>
      <c r="G171" s="10">
        <v>244</v>
      </c>
      <c r="H171" s="20">
        <v>0</v>
      </c>
      <c r="I171" s="13">
        <v>0</v>
      </c>
      <c r="J171" s="20">
        <v>4000</v>
      </c>
      <c r="K171" s="20">
        <v>4000</v>
      </c>
      <c r="L171" s="13">
        <v>3000</v>
      </c>
      <c r="M171" s="20">
        <v>4000</v>
      </c>
      <c r="N171" s="13">
        <v>4000</v>
      </c>
      <c r="O171" s="50"/>
    </row>
    <row r="172" spans="1:15" ht="30">
      <c r="A172" s="49" t="s">
        <v>95</v>
      </c>
      <c r="B172" s="52" t="s">
        <v>98</v>
      </c>
      <c r="C172" s="8" t="s">
        <v>16</v>
      </c>
      <c r="D172" s="23" t="s">
        <v>22</v>
      </c>
      <c r="E172" s="23" t="s">
        <v>22</v>
      </c>
      <c r="F172" s="6" t="s">
        <v>177</v>
      </c>
      <c r="G172" s="23" t="s">
        <v>22</v>
      </c>
      <c r="H172" s="13">
        <f>H175</f>
        <v>300000</v>
      </c>
      <c r="I172" s="13">
        <f t="shared" ref="I172:M172" si="50">I175</f>
        <v>0</v>
      </c>
      <c r="J172" s="20">
        <f t="shared" si="50"/>
        <v>450000</v>
      </c>
      <c r="K172" s="20">
        <f t="shared" si="50"/>
        <v>450000</v>
      </c>
      <c r="L172" s="13">
        <f t="shared" si="50"/>
        <v>450000</v>
      </c>
      <c r="M172" s="20">
        <f t="shared" si="50"/>
        <v>300000</v>
      </c>
      <c r="N172" s="13">
        <f>N175</f>
        <v>300000</v>
      </c>
      <c r="O172" s="49"/>
    </row>
    <row r="173" spans="1:15">
      <c r="A173" s="51"/>
      <c r="B173" s="53"/>
      <c r="C173" s="8" t="s">
        <v>15</v>
      </c>
      <c r="D173" s="8"/>
      <c r="E173" s="8"/>
      <c r="F173" s="8"/>
      <c r="G173" s="8"/>
      <c r="H173" s="13"/>
      <c r="I173" s="13"/>
      <c r="J173" s="26"/>
      <c r="K173" s="15"/>
      <c r="L173" s="11"/>
      <c r="M173" s="15"/>
      <c r="N173" s="11"/>
      <c r="O173" s="55"/>
    </row>
    <row r="174" spans="1:15" ht="17.25" customHeight="1">
      <c r="A174" s="51"/>
      <c r="B174" s="53"/>
      <c r="C174" s="49" t="s">
        <v>192</v>
      </c>
      <c r="D174" s="59">
        <v>732</v>
      </c>
      <c r="E174" s="59">
        <v>1003</v>
      </c>
      <c r="F174" s="56" t="s">
        <v>177</v>
      </c>
      <c r="G174" s="9" t="s">
        <v>24</v>
      </c>
      <c r="H174" s="13"/>
      <c r="I174" s="13"/>
      <c r="J174" s="26"/>
      <c r="K174" s="26"/>
      <c r="L174" s="8"/>
      <c r="M174" s="26"/>
      <c r="N174" s="8"/>
      <c r="O174" s="55"/>
    </row>
    <row r="175" spans="1:15" ht="24.75" customHeight="1">
      <c r="A175" s="50"/>
      <c r="B175" s="54"/>
      <c r="C175" s="50"/>
      <c r="D175" s="50"/>
      <c r="E175" s="50"/>
      <c r="F175" s="50"/>
      <c r="G175" s="10">
        <v>321</v>
      </c>
      <c r="H175" s="13">
        <v>300000</v>
      </c>
      <c r="I175" s="13">
        <v>0</v>
      </c>
      <c r="J175" s="20">
        <v>450000</v>
      </c>
      <c r="K175" s="20">
        <v>450000</v>
      </c>
      <c r="L175" s="13">
        <v>450000</v>
      </c>
      <c r="M175" s="20">
        <v>300000</v>
      </c>
      <c r="N175" s="13">
        <v>300000</v>
      </c>
      <c r="O175" s="50"/>
    </row>
    <row r="176" spans="1:15" ht="30">
      <c r="A176" s="49" t="s">
        <v>97</v>
      </c>
      <c r="B176" s="52" t="s">
        <v>100</v>
      </c>
      <c r="C176" s="8" t="s">
        <v>16</v>
      </c>
      <c r="D176" s="23" t="s">
        <v>22</v>
      </c>
      <c r="E176" s="23" t="s">
        <v>22</v>
      </c>
      <c r="F176" s="6" t="s">
        <v>178</v>
      </c>
      <c r="G176" s="23" t="s">
        <v>22</v>
      </c>
      <c r="H176" s="13">
        <f>H179</f>
        <v>1160000</v>
      </c>
      <c r="I176" s="13">
        <f t="shared" ref="I176:M176" si="51">I179</f>
        <v>1157107.55</v>
      </c>
      <c r="J176" s="20">
        <f t="shared" si="51"/>
        <v>1247120</v>
      </c>
      <c r="K176" s="20">
        <f t="shared" si="51"/>
        <v>1247120</v>
      </c>
      <c r="L176" s="13">
        <f t="shared" si="51"/>
        <v>1236600</v>
      </c>
      <c r="M176" s="20">
        <f t="shared" si="51"/>
        <v>1305000</v>
      </c>
      <c r="N176" s="13">
        <f>N179</f>
        <v>1305000</v>
      </c>
      <c r="O176" s="49" t="s">
        <v>204</v>
      </c>
    </row>
    <row r="177" spans="1:15">
      <c r="A177" s="51"/>
      <c r="B177" s="53"/>
      <c r="C177" s="8" t="s">
        <v>15</v>
      </c>
      <c r="D177" s="8"/>
      <c r="E177" s="8"/>
      <c r="F177" s="8"/>
      <c r="G177" s="8"/>
      <c r="H177" s="13"/>
      <c r="I177" s="13"/>
      <c r="J177" s="26"/>
      <c r="K177" s="15"/>
      <c r="L177" s="11"/>
      <c r="M177" s="15"/>
      <c r="N177" s="11"/>
      <c r="O177" s="55"/>
    </row>
    <row r="178" spans="1:15" ht="28.5" customHeight="1">
      <c r="A178" s="51"/>
      <c r="B178" s="53"/>
      <c r="C178" s="49" t="s">
        <v>192</v>
      </c>
      <c r="D178" s="59">
        <v>732</v>
      </c>
      <c r="E178" s="59">
        <v>1003</v>
      </c>
      <c r="F178" s="56" t="s">
        <v>178</v>
      </c>
      <c r="G178" s="9" t="s">
        <v>24</v>
      </c>
      <c r="H178" s="13"/>
      <c r="I178" s="13"/>
      <c r="J178" s="26"/>
      <c r="K178" s="26"/>
      <c r="L178" s="8"/>
      <c r="M178" s="26"/>
      <c r="N178" s="8"/>
      <c r="O178" s="55"/>
    </row>
    <row r="179" spans="1:15" ht="36.75" customHeight="1">
      <c r="A179" s="50"/>
      <c r="B179" s="54"/>
      <c r="C179" s="50"/>
      <c r="D179" s="50"/>
      <c r="E179" s="50"/>
      <c r="F179" s="50"/>
      <c r="G179" s="10">
        <v>313</v>
      </c>
      <c r="H179" s="20">
        <v>1160000</v>
      </c>
      <c r="I179" s="13">
        <v>1157107.55</v>
      </c>
      <c r="J179" s="20">
        <v>1247120</v>
      </c>
      <c r="K179" s="20">
        <v>1247120</v>
      </c>
      <c r="L179" s="13">
        <v>1236600</v>
      </c>
      <c r="M179" s="20">
        <v>1305000</v>
      </c>
      <c r="N179" s="13">
        <v>1305000</v>
      </c>
      <c r="O179" s="50"/>
    </row>
    <row r="180" spans="1:15" ht="30">
      <c r="A180" s="49" t="s">
        <v>99</v>
      </c>
      <c r="B180" s="52" t="s">
        <v>102</v>
      </c>
      <c r="C180" s="8" t="s">
        <v>16</v>
      </c>
      <c r="D180" s="23" t="s">
        <v>22</v>
      </c>
      <c r="E180" s="23" t="s">
        <v>22</v>
      </c>
      <c r="F180" s="6" t="s">
        <v>179</v>
      </c>
      <c r="G180" s="23" t="s">
        <v>22</v>
      </c>
      <c r="H180" s="13">
        <f>H183</f>
        <v>122000</v>
      </c>
      <c r="I180" s="13">
        <f t="shared" ref="I180:M180" si="52">I183</f>
        <v>119067.79</v>
      </c>
      <c r="J180" s="20">
        <f t="shared" si="52"/>
        <v>118608.09</v>
      </c>
      <c r="K180" s="20">
        <f t="shared" si="52"/>
        <v>118608.09</v>
      </c>
      <c r="L180" s="13">
        <f t="shared" si="52"/>
        <v>113374.08</v>
      </c>
      <c r="M180" s="20">
        <f t="shared" si="52"/>
        <v>125000</v>
      </c>
      <c r="N180" s="13">
        <f>N183</f>
        <v>125000</v>
      </c>
      <c r="O180" s="49" t="s">
        <v>204</v>
      </c>
    </row>
    <row r="181" spans="1:15">
      <c r="A181" s="51"/>
      <c r="B181" s="53"/>
      <c r="C181" s="8" t="s">
        <v>15</v>
      </c>
      <c r="D181" s="8"/>
      <c r="E181" s="8"/>
      <c r="F181" s="8"/>
      <c r="G181" s="8"/>
      <c r="H181" s="13"/>
      <c r="I181" s="13"/>
      <c r="J181" s="26"/>
      <c r="K181" s="15"/>
      <c r="L181" s="11"/>
      <c r="M181" s="15"/>
      <c r="N181" s="11"/>
      <c r="O181" s="55"/>
    </row>
    <row r="182" spans="1:15" ht="17.25" customHeight="1">
      <c r="A182" s="51"/>
      <c r="B182" s="53"/>
      <c r="C182" s="49" t="s">
        <v>192</v>
      </c>
      <c r="D182" s="59">
        <v>732</v>
      </c>
      <c r="E182" s="59">
        <v>1003</v>
      </c>
      <c r="F182" s="56" t="s">
        <v>179</v>
      </c>
      <c r="G182" s="9" t="s">
        <v>24</v>
      </c>
      <c r="H182" s="13"/>
      <c r="I182" s="13"/>
      <c r="J182" s="26"/>
      <c r="K182" s="26"/>
      <c r="L182" s="8"/>
      <c r="M182" s="26"/>
      <c r="N182" s="8"/>
      <c r="O182" s="55"/>
    </row>
    <row r="183" spans="1:15" ht="24.75" customHeight="1">
      <c r="A183" s="50"/>
      <c r="B183" s="54"/>
      <c r="C183" s="50"/>
      <c r="D183" s="50"/>
      <c r="E183" s="50"/>
      <c r="F183" s="50"/>
      <c r="G183" s="10">
        <v>313</v>
      </c>
      <c r="H183" s="20">
        <v>122000</v>
      </c>
      <c r="I183" s="13">
        <v>119067.79</v>
      </c>
      <c r="J183" s="20">
        <v>118608.09</v>
      </c>
      <c r="K183" s="20">
        <v>118608.09</v>
      </c>
      <c r="L183" s="13">
        <v>113374.08</v>
      </c>
      <c r="M183" s="20">
        <v>125000</v>
      </c>
      <c r="N183" s="13">
        <v>125000</v>
      </c>
      <c r="O183" s="50"/>
    </row>
    <row r="184" spans="1:15" ht="30">
      <c r="A184" s="49" t="s">
        <v>101</v>
      </c>
      <c r="B184" s="52" t="s">
        <v>104</v>
      </c>
      <c r="C184" s="8" t="s">
        <v>16</v>
      </c>
      <c r="D184" s="23" t="s">
        <v>22</v>
      </c>
      <c r="E184" s="23" t="s">
        <v>22</v>
      </c>
      <c r="F184" s="6" t="s">
        <v>180</v>
      </c>
      <c r="G184" s="23" t="s">
        <v>22</v>
      </c>
      <c r="H184" s="13">
        <f>H187</f>
        <v>0</v>
      </c>
      <c r="I184" s="13">
        <f t="shared" ref="I184:M184" si="53">I187</f>
        <v>0</v>
      </c>
      <c r="J184" s="20">
        <f t="shared" si="53"/>
        <v>40000</v>
      </c>
      <c r="K184" s="20">
        <f t="shared" si="53"/>
        <v>40000</v>
      </c>
      <c r="L184" s="13">
        <f t="shared" si="53"/>
        <v>9660</v>
      </c>
      <c r="M184" s="20">
        <f t="shared" si="53"/>
        <v>40000</v>
      </c>
      <c r="N184" s="13">
        <f>N187</f>
        <v>40000</v>
      </c>
      <c r="O184" s="49" t="s">
        <v>206</v>
      </c>
    </row>
    <row r="185" spans="1:15">
      <c r="A185" s="51"/>
      <c r="B185" s="53"/>
      <c r="C185" s="8" t="s">
        <v>15</v>
      </c>
      <c r="D185" s="8"/>
      <c r="E185" s="8"/>
      <c r="F185" s="8"/>
      <c r="G185" s="8"/>
      <c r="H185" s="13"/>
      <c r="I185" s="13"/>
      <c r="J185" s="26"/>
      <c r="K185" s="15"/>
      <c r="L185" s="11"/>
      <c r="M185" s="15"/>
      <c r="N185" s="11"/>
      <c r="O185" s="55"/>
    </row>
    <row r="186" spans="1:15" ht="27" customHeight="1">
      <c r="A186" s="51"/>
      <c r="B186" s="53"/>
      <c r="C186" s="49" t="s">
        <v>192</v>
      </c>
      <c r="D186" s="59">
        <v>732</v>
      </c>
      <c r="E186" s="59">
        <v>1003</v>
      </c>
      <c r="F186" s="56" t="s">
        <v>180</v>
      </c>
      <c r="G186" s="9" t="s">
        <v>24</v>
      </c>
      <c r="H186" s="13"/>
      <c r="I186" s="13"/>
      <c r="J186" s="26"/>
      <c r="K186" s="26"/>
      <c r="L186" s="8"/>
      <c r="M186" s="26"/>
      <c r="N186" s="8"/>
      <c r="O186" s="55"/>
    </row>
    <row r="187" spans="1:15" ht="30.75" customHeight="1">
      <c r="A187" s="50"/>
      <c r="B187" s="54"/>
      <c r="C187" s="50"/>
      <c r="D187" s="50"/>
      <c r="E187" s="50"/>
      <c r="F187" s="50"/>
      <c r="G187" s="10">
        <v>321</v>
      </c>
      <c r="H187" s="13">
        <v>0</v>
      </c>
      <c r="I187" s="13">
        <v>0</v>
      </c>
      <c r="J187" s="20">
        <v>40000</v>
      </c>
      <c r="K187" s="20">
        <v>40000</v>
      </c>
      <c r="L187" s="13">
        <v>9660</v>
      </c>
      <c r="M187" s="20">
        <v>40000</v>
      </c>
      <c r="N187" s="13">
        <v>40000</v>
      </c>
      <c r="O187" s="50"/>
    </row>
    <row r="188" spans="1:15" ht="30">
      <c r="A188" s="49" t="s">
        <v>103</v>
      </c>
      <c r="B188" s="52" t="s">
        <v>106</v>
      </c>
      <c r="C188" s="8" t="s">
        <v>16</v>
      </c>
      <c r="D188" s="23" t="s">
        <v>22</v>
      </c>
      <c r="E188" s="23" t="s">
        <v>22</v>
      </c>
      <c r="F188" s="6" t="s">
        <v>181</v>
      </c>
      <c r="G188" s="23" t="s">
        <v>22</v>
      </c>
      <c r="H188" s="13">
        <f>H191</f>
        <v>30000</v>
      </c>
      <c r="I188" s="13">
        <f t="shared" ref="I188:M188" si="54">I191</f>
        <v>0</v>
      </c>
      <c r="J188" s="20">
        <f t="shared" si="54"/>
        <v>30000</v>
      </c>
      <c r="K188" s="20">
        <f t="shared" si="54"/>
        <v>30000</v>
      </c>
      <c r="L188" s="13">
        <f t="shared" si="54"/>
        <v>0</v>
      </c>
      <c r="M188" s="20">
        <f t="shared" si="54"/>
        <v>30000</v>
      </c>
      <c r="N188" s="13">
        <f>N191</f>
        <v>30000</v>
      </c>
      <c r="O188" s="49" t="s">
        <v>182</v>
      </c>
    </row>
    <row r="189" spans="1:15">
      <c r="A189" s="51"/>
      <c r="B189" s="53"/>
      <c r="C189" s="8" t="s">
        <v>15</v>
      </c>
      <c r="D189" s="8"/>
      <c r="E189" s="8"/>
      <c r="F189" s="8"/>
      <c r="G189" s="8"/>
      <c r="H189" s="13"/>
      <c r="I189" s="13"/>
      <c r="J189" s="26"/>
      <c r="K189" s="15"/>
      <c r="L189" s="11"/>
      <c r="M189" s="15"/>
      <c r="N189" s="11"/>
      <c r="O189" s="55"/>
    </row>
    <row r="190" spans="1:15" ht="39" customHeight="1">
      <c r="A190" s="51"/>
      <c r="B190" s="53"/>
      <c r="C190" s="49" t="s">
        <v>192</v>
      </c>
      <c r="D190" s="59">
        <v>732</v>
      </c>
      <c r="E190" s="59">
        <v>1003</v>
      </c>
      <c r="F190" s="56" t="s">
        <v>181</v>
      </c>
      <c r="G190" s="9" t="s">
        <v>24</v>
      </c>
      <c r="H190" s="13"/>
      <c r="I190" s="13"/>
      <c r="J190" s="26"/>
      <c r="K190" s="26"/>
      <c r="L190" s="8"/>
      <c r="M190" s="26"/>
      <c r="N190" s="8"/>
      <c r="O190" s="55"/>
    </row>
    <row r="191" spans="1:15" ht="33" customHeight="1">
      <c r="A191" s="50"/>
      <c r="B191" s="54"/>
      <c r="C191" s="50"/>
      <c r="D191" s="50"/>
      <c r="E191" s="50"/>
      <c r="F191" s="50"/>
      <c r="G191" s="10">
        <v>323</v>
      </c>
      <c r="H191" s="13">
        <v>30000</v>
      </c>
      <c r="I191" s="13">
        <v>0</v>
      </c>
      <c r="J191" s="20">
        <v>30000</v>
      </c>
      <c r="K191" s="20">
        <v>30000</v>
      </c>
      <c r="L191" s="13">
        <v>0</v>
      </c>
      <c r="M191" s="20">
        <v>30000</v>
      </c>
      <c r="N191" s="13">
        <v>30000</v>
      </c>
      <c r="O191" s="50"/>
    </row>
    <row r="192" spans="1:15" ht="30">
      <c r="A192" s="49" t="s">
        <v>105</v>
      </c>
      <c r="B192" s="52" t="s">
        <v>26</v>
      </c>
      <c r="C192" s="8" t="s">
        <v>16</v>
      </c>
      <c r="D192" s="23" t="s">
        <v>22</v>
      </c>
      <c r="E192" s="23" t="s">
        <v>22</v>
      </c>
      <c r="F192" s="6" t="s">
        <v>183</v>
      </c>
      <c r="G192" s="23" t="s">
        <v>22</v>
      </c>
      <c r="H192" s="13">
        <f>H195</f>
        <v>4813.76</v>
      </c>
      <c r="I192" s="13">
        <f t="shared" ref="I192:N192" si="55">I195</f>
        <v>4813.76</v>
      </c>
      <c r="J192" s="20">
        <f t="shared" si="55"/>
        <v>10000</v>
      </c>
      <c r="K192" s="13">
        <f t="shared" si="55"/>
        <v>10000</v>
      </c>
      <c r="L192" s="13">
        <f t="shared" si="55"/>
        <v>9991.68</v>
      </c>
      <c r="M192" s="13">
        <f t="shared" si="55"/>
        <v>10000</v>
      </c>
      <c r="N192" s="13">
        <f t="shared" si="55"/>
        <v>10000</v>
      </c>
      <c r="O192" s="49" t="s">
        <v>152</v>
      </c>
    </row>
    <row r="193" spans="1:15">
      <c r="A193" s="51"/>
      <c r="B193" s="53"/>
      <c r="C193" s="8" t="s">
        <v>15</v>
      </c>
      <c r="D193" s="8"/>
      <c r="E193" s="8"/>
      <c r="F193" s="8"/>
      <c r="G193" s="8"/>
      <c r="H193" s="13"/>
      <c r="I193" s="13"/>
      <c r="J193" s="26"/>
      <c r="K193" s="15"/>
      <c r="L193" s="11"/>
      <c r="M193" s="15"/>
      <c r="N193" s="11"/>
      <c r="O193" s="55"/>
    </row>
    <row r="194" spans="1:15" ht="15" customHeight="1">
      <c r="A194" s="51"/>
      <c r="B194" s="53"/>
      <c r="C194" s="52" t="s">
        <v>54</v>
      </c>
      <c r="D194" s="59">
        <v>733</v>
      </c>
      <c r="E194" s="59">
        <v>1006</v>
      </c>
      <c r="F194" s="56" t="s">
        <v>183</v>
      </c>
      <c r="G194" s="9" t="s">
        <v>24</v>
      </c>
      <c r="H194" s="13"/>
      <c r="I194" s="13"/>
      <c r="J194" s="26"/>
      <c r="K194" s="26"/>
      <c r="L194" s="8"/>
      <c r="M194" s="26"/>
      <c r="N194" s="8"/>
      <c r="O194" s="55"/>
    </row>
    <row r="195" spans="1:15" ht="16.5" customHeight="1">
      <c r="A195" s="50"/>
      <c r="B195" s="54"/>
      <c r="C195" s="54"/>
      <c r="D195" s="83"/>
      <c r="E195" s="83"/>
      <c r="F195" s="83"/>
      <c r="G195" s="10">
        <v>612</v>
      </c>
      <c r="H195" s="20">
        <v>4813.76</v>
      </c>
      <c r="I195" s="13">
        <v>4813.76</v>
      </c>
      <c r="J195" s="20">
        <v>10000</v>
      </c>
      <c r="K195" s="20">
        <v>10000</v>
      </c>
      <c r="L195" s="20">
        <v>9991.68</v>
      </c>
      <c r="M195" s="20">
        <v>10000</v>
      </c>
      <c r="N195" s="13">
        <v>10000</v>
      </c>
      <c r="O195" s="50"/>
    </row>
    <row r="196" spans="1:15" ht="30">
      <c r="A196" s="49" t="s">
        <v>107</v>
      </c>
      <c r="B196" s="52" t="s">
        <v>111</v>
      </c>
      <c r="C196" s="8" t="s">
        <v>16</v>
      </c>
      <c r="D196" s="23" t="s">
        <v>22</v>
      </c>
      <c r="E196" s="23" t="s">
        <v>22</v>
      </c>
      <c r="F196" s="6" t="s">
        <v>184</v>
      </c>
      <c r="G196" s="23" t="s">
        <v>22</v>
      </c>
      <c r="H196" s="13">
        <f>H199</f>
        <v>89973</v>
      </c>
      <c r="I196" s="13">
        <f t="shared" ref="I196:M196" si="56">I199</f>
        <v>89973</v>
      </c>
      <c r="J196" s="20">
        <f t="shared" si="56"/>
        <v>90000</v>
      </c>
      <c r="K196" s="20">
        <f t="shared" si="56"/>
        <v>90000</v>
      </c>
      <c r="L196" s="13">
        <f t="shared" si="56"/>
        <v>89980</v>
      </c>
      <c r="M196" s="20">
        <f t="shared" si="56"/>
        <v>90000</v>
      </c>
      <c r="N196" s="13">
        <f>N199</f>
        <v>90000</v>
      </c>
      <c r="O196" s="49" t="s">
        <v>152</v>
      </c>
    </row>
    <row r="197" spans="1:15">
      <c r="A197" s="51"/>
      <c r="B197" s="53"/>
      <c r="C197" s="8" t="s">
        <v>15</v>
      </c>
      <c r="D197" s="8"/>
      <c r="E197" s="8"/>
      <c r="F197" s="8"/>
      <c r="G197" s="8"/>
      <c r="H197" s="13"/>
      <c r="I197" s="13"/>
      <c r="J197" s="26"/>
      <c r="K197" s="15"/>
      <c r="L197" s="11"/>
      <c r="M197" s="15"/>
      <c r="N197" s="11"/>
      <c r="O197" s="55"/>
    </row>
    <row r="198" spans="1:15" ht="18" customHeight="1">
      <c r="A198" s="51"/>
      <c r="B198" s="53"/>
      <c r="C198" s="49" t="s">
        <v>192</v>
      </c>
      <c r="D198" s="59">
        <v>732</v>
      </c>
      <c r="E198" s="59">
        <v>1006</v>
      </c>
      <c r="F198" s="56" t="s">
        <v>184</v>
      </c>
      <c r="G198" s="9" t="s">
        <v>24</v>
      </c>
      <c r="H198" s="13"/>
      <c r="I198" s="13"/>
      <c r="J198" s="26"/>
      <c r="K198" s="26"/>
      <c r="L198" s="8"/>
      <c r="M198" s="26"/>
      <c r="N198" s="8"/>
      <c r="O198" s="55"/>
    </row>
    <row r="199" spans="1:15" ht="24.75" customHeight="1">
      <c r="A199" s="50"/>
      <c r="B199" s="54"/>
      <c r="C199" s="50"/>
      <c r="D199" s="50"/>
      <c r="E199" s="50"/>
      <c r="F199" s="50"/>
      <c r="G199" s="10">
        <v>244</v>
      </c>
      <c r="H199" s="20">
        <v>89973</v>
      </c>
      <c r="I199" s="13">
        <v>89973</v>
      </c>
      <c r="J199" s="20">
        <v>90000</v>
      </c>
      <c r="K199" s="20">
        <v>90000</v>
      </c>
      <c r="L199" s="13">
        <v>89980</v>
      </c>
      <c r="M199" s="20">
        <v>90000</v>
      </c>
      <c r="N199" s="13">
        <v>90000</v>
      </c>
      <c r="O199" s="50"/>
    </row>
    <row r="200" spans="1:15" ht="30">
      <c r="A200" s="49" t="s">
        <v>108</v>
      </c>
      <c r="B200" s="52" t="s">
        <v>109</v>
      </c>
      <c r="C200" s="8" t="s">
        <v>16</v>
      </c>
      <c r="D200" s="23" t="s">
        <v>22</v>
      </c>
      <c r="E200" s="23" t="s">
        <v>22</v>
      </c>
      <c r="F200" s="6" t="s">
        <v>185</v>
      </c>
      <c r="G200" s="23" t="s">
        <v>22</v>
      </c>
      <c r="H200" s="13">
        <f>H203</f>
        <v>80000</v>
      </c>
      <c r="I200" s="13">
        <f t="shared" ref="I200:M200" si="57">I203</f>
        <v>80000</v>
      </c>
      <c r="J200" s="20">
        <f t="shared" si="57"/>
        <v>80000</v>
      </c>
      <c r="K200" s="20">
        <f t="shared" si="57"/>
        <v>80000</v>
      </c>
      <c r="L200" s="13">
        <f t="shared" si="57"/>
        <v>80000</v>
      </c>
      <c r="M200" s="20">
        <f t="shared" si="57"/>
        <v>80000</v>
      </c>
      <c r="N200" s="13">
        <f>N203</f>
        <v>80000</v>
      </c>
      <c r="O200" s="49"/>
    </row>
    <row r="201" spans="1:15">
      <c r="A201" s="51"/>
      <c r="B201" s="53"/>
      <c r="C201" s="8" t="s">
        <v>15</v>
      </c>
      <c r="D201" s="8"/>
      <c r="E201" s="8"/>
      <c r="F201" s="8"/>
      <c r="G201" s="8"/>
      <c r="H201" s="13"/>
      <c r="I201" s="13"/>
      <c r="J201" s="26"/>
      <c r="K201" s="15"/>
      <c r="L201" s="11"/>
      <c r="M201" s="15"/>
      <c r="N201" s="11"/>
      <c r="O201" s="55"/>
    </row>
    <row r="202" spans="1:15" ht="20.25" customHeight="1">
      <c r="A202" s="51"/>
      <c r="B202" s="53"/>
      <c r="C202" s="49" t="s">
        <v>192</v>
      </c>
      <c r="D202" s="59">
        <v>732</v>
      </c>
      <c r="E202" s="59">
        <v>1006</v>
      </c>
      <c r="F202" s="56" t="s">
        <v>185</v>
      </c>
      <c r="G202" s="9" t="s">
        <v>24</v>
      </c>
      <c r="H202" s="13"/>
      <c r="I202" s="13"/>
      <c r="J202" s="26"/>
      <c r="K202" s="26"/>
      <c r="L202" s="8"/>
      <c r="M202" s="26"/>
      <c r="N202" s="8"/>
      <c r="O202" s="55"/>
    </row>
    <row r="203" spans="1:15" ht="27.75" customHeight="1">
      <c r="A203" s="50"/>
      <c r="B203" s="54"/>
      <c r="C203" s="50"/>
      <c r="D203" s="50"/>
      <c r="E203" s="50"/>
      <c r="F203" s="50"/>
      <c r="G203" s="10">
        <v>244</v>
      </c>
      <c r="H203" s="13">
        <v>80000</v>
      </c>
      <c r="I203" s="13">
        <v>80000</v>
      </c>
      <c r="J203" s="20">
        <v>80000</v>
      </c>
      <c r="K203" s="20">
        <v>80000</v>
      </c>
      <c r="L203" s="13">
        <v>80000</v>
      </c>
      <c r="M203" s="20">
        <v>80000</v>
      </c>
      <c r="N203" s="13">
        <v>80000</v>
      </c>
      <c r="O203" s="70"/>
    </row>
    <row r="204" spans="1:15" ht="30">
      <c r="A204" s="49" t="s">
        <v>110</v>
      </c>
      <c r="B204" s="52" t="s">
        <v>113</v>
      </c>
      <c r="C204" s="8" t="s">
        <v>16</v>
      </c>
      <c r="D204" s="12" t="s">
        <v>22</v>
      </c>
      <c r="E204" s="12" t="s">
        <v>22</v>
      </c>
      <c r="F204" s="6" t="s">
        <v>186</v>
      </c>
      <c r="G204" s="12" t="s">
        <v>22</v>
      </c>
      <c r="H204" s="13">
        <f>H207</f>
        <v>79760</v>
      </c>
      <c r="I204" s="13">
        <f t="shared" ref="I204:N204" si="58">I207</f>
        <v>54156.62</v>
      </c>
      <c r="J204" s="20">
        <f t="shared" si="58"/>
        <v>58289.62</v>
      </c>
      <c r="K204" s="20">
        <f t="shared" si="58"/>
        <v>58289.62</v>
      </c>
      <c r="L204" s="13">
        <f t="shared" si="58"/>
        <v>58289.62</v>
      </c>
      <c r="M204" s="20">
        <f t="shared" si="58"/>
        <v>59700</v>
      </c>
      <c r="N204" s="13">
        <f t="shared" si="58"/>
        <v>59700</v>
      </c>
      <c r="O204" s="49"/>
    </row>
    <row r="205" spans="1:15">
      <c r="A205" s="51"/>
      <c r="B205" s="53"/>
      <c r="C205" s="8" t="s">
        <v>15</v>
      </c>
      <c r="D205" s="8"/>
      <c r="E205" s="8"/>
      <c r="F205" s="8"/>
      <c r="G205" s="8"/>
      <c r="H205" s="8"/>
      <c r="I205" s="8"/>
      <c r="J205" s="26"/>
      <c r="K205" s="15"/>
      <c r="L205" s="11"/>
      <c r="M205" s="15"/>
      <c r="N205" s="11"/>
      <c r="O205" s="55"/>
    </row>
    <row r="206" spans="1:15" ht="18" customHeight="1">
      <c r="A206" s="51"/>
      <c r="B206" s="53"/>
      <c r="C206" s="49" t="s">
        <v>192</v>
      </c>
      <c r="D206" s="59">
        <v>732</v>
      </c>
      <c r="E206" s="59">
        <v>1003</v>
      </c>
      <c r="F206" s="56" t="s">
        <v>186</v>
      </c>
      <c r="G206" s="9" t="s">
        <v>24</v>
      </c>
      <c r="H206" s="8"/>
      <c r="I206" s="8"/>
      <c r="J206" s="26"/>
      <c r="K206" s="26"/>
      <c r="L206" s="8"/>
      <c r="M206" s="26"/>
      <c r="N206" s="8"/>
      <c r="O206" s="55"/>
    </row>
    <row r="207" spans="1:15" ht="27" customHeight="1">
      <c r="A207" s="50"/>
      <c r="B207" s="54"/>
      <c r="C207" s="50"/>
      <c r="D207" s="50"/>
      <c r="E207" s="50"/>
      <c r="F207" s="50"/>
      <c r="G207" s="10">
        <v>323</v>
      </c>
      <c r="H207" s="20">
        <v>79760</v>
      </c>
      <c r="I207" s="13">
        <v>54156.62</v>
      </c>
      <c r="J207" s="20">
        <v>58289.62</v>
      </c>
      <c r="K207" s="20">
        <v>58289.62</v>
      </c>
      <c r="L207" s="13">
        <v>58289.62</v>
      </c>
      <c r="M207" s="20">
        <v>59700</v>
      </c>
      <c r="N207" s="13">
        <v>59700</v>
      </c>
      <c r="O207" s="50"/>
    </row>
    <row r="208" spans="1:15" ht="30">
      <c r="A208" s="49" t="s">
        <v>112</v>
      </c>
      <c r="B208" s="52" t="s">
        <v>116</v>
      </c>
      <c r="C208" s="8" t="s">
        <v>16</v>
      </c>
      <c r="D208" s="31" t="s">
        <v>22</v>
      </c>
      <c r="E208" s="31" t="s">
        <v>22</v>
      </c>
      <c r="F208" s="6" t="s">
        <v>117</v>
      </c>
      <c r="G208" s="31" t="s">
        <v>22</v>
      </c>
      <c r="H208" s="13">
        <f>H211</f>
        <v>26000</v>
      </c>
      <c r="I208" s="13">
        <f t="shared" ref="I208:N208" si="59">I211</f>
        <v>26000</v>
      </c>
      <c r="J208" s="20">
        <f t="shared" si="59"/>
        <v>0</v>
      </c>
      <c r="K208" s="20">
        <f t="shared" si="59"/>
        <v>0</v>
      </c>
      <c r="L208" s="13">
        <f t="shared" si="59"/>
        <v>0</v>
      </c>
      <c r="M208" s="20">
        <f t="shared" si="59"/>
        <v>0</v>
      </c>
      <c r="N208" s="13">
        <f t="shared" si="59"/>
        <v>0</v>
      </c>
      <c r="O208" s="49"/>
    </row>
    <row r="209" spans="1:15">
      <c r="A209" s="51"/>
      <c r="B209" s="53"/>
      <c r="C209" s="8" t="s">
        <v>15</v>
      </c>
      <c r="D209" s="8"/>
      <c r="E209" s="8"/>
      <c r="F209" s="8"/>
      <c r="G209" s="8"/>
      <c r="H209" s="8"/>
      <c r="I209" s="8"/>
      <c r="J209" s="26"/>
      <c r="K209" s="15"/>
      <c r="L209" s="11"/>
      <c r="M209" s="15"/>
      <c r="N209" s="11"/>
      <c r="O209" s="55"/>
    </row>
    <row r="210" spans="1:15" ht="15.75" customHeight="1">
      <c r="A210" s="51"/>
      <c r="B210" s="53"/>
      <c r="C210" s="49" t="s">
        <v>118</v>
      </c>
      <c r="D210" s="56" t="s">
        <v>23</v>
      </c>
      <c r="E210" s="59">
        <v>1003</v>
      </c>
      <c r="F210" s="56" t="s">
        <v>117</v>
      </c>
      <c r="G210" s="9" t="s">
        <v>24</v>
      </c>
      <c r="H210" s="8"/>
      <c r="I210" s="8"/>
      <c r="J210" s="26"/>
      <c r="K210" s="26"/>
      <c r="L210" s="8"/>
      <c r="M210" s="26"/>
      <c r="N210" s="8"/>
      <c r="O210" s="55"/>
    </row>
    <row r="211" spans="1:15" ht="22.5" customHeight="1">
      <c r="A211" s="50"/>
      <c r="B211" s="54"/>
      <c r="C211" s="50"/>
      <c r="D211" s="93"/>
      <c r="E211" s="50"/>
      <c r="F211" s="50"/>
      <c r="G211" s="10">
        <v>244</v>
      </c>
      <c r="H211" s="20">
        <v>26000</v>
      </c>
      <c r="I211" s="13">
        <v>26000</v>
      </c>
      <c r="J211" s="20">
        <v>0</v>
      </c>
      <c r="K211" s="20">
        <v>0</v>
      </c>
      <c r="L211" s="13">
        <v>0</v>
      </c>
      <c r="M211" s="20">
        <v>0</v>
      </c>
      <c r="N211" s="13">
        <v>0</v>
      </c>
      <c r="O211" s="50"/>
    </row>
    <row r="212" spans="1:15" ht="54.75" customHeight="1">
      <c r="A212" s="49" t="s">
        <v>115</v>
      </c>
      <c r="B212" s="52" t="s">
        <v>120</v>
      </c>
      <c r="C212" s="8" t="s">
        <v>16</v>
      </c>
      <c r="D212" s="31" t="s">
        <v>22</v>
      </c>
      <c r="E212" s="31" t="s">
        <v>22</v>
      </c>
      <c r="F212" s="6" t="s">
        <v>122</v>
      </c>
      <c r="G212" s="31" t="s">
        <v>22</v>
      </c>
      <c r="H212" s="13">
        <f>H215+H216</f>
        <v>82700</v>
      </c>
      <c r="I212" s="13">
        <f t="shared" ref="I212:N212" si="60">I215+I216</f>
        <v>82700</v>
      </c>
      <c r="J212" s="20">
        <f t="shared" si="60"/>
        <v>0</v>
      </c>
      <c r="K212" s="13">
        <f t="shared" si="60"/>
        <v>0</v>
      </c>
      <c r="L212" s="13">
        <f t="shared" si="60"/>
        <v>0</v>
      </c>
      <c r="M212" s="13">
        <f t="shared" si="60"/>
        <v>0</v>
      </c>
      <c r="N212" s="13">
        <f t="shared" si="60"/>
        <v>0</v>
      </c>
      <c r="O212" s="49"/>
    </row>
    <row r="213" spans="1:15" ht="18.75" customHeight="1">
      <c r="A213" s="51"/>
      <c r="B213" s="53"/>
      <c r="C213" s="8" t="s">
        <v>15</v>
      </c>
      <c r="D213" s="8"/>
      <c r="E213" s="8"/>
      <c r="F213" s="8"/>
      <c r="G213" s="8"/>
      <c r="H213" s="13"/>
      <c r="I213" s="13"/>
      <c r="J213" s="26"/>
      <c r="K213" s="15"/>
      <c r="L213" s="11"/>
      <c r="M213" s="15"/>
      <c r="N213" s="11"/>
      <c r="O213" s="55"/>
    </row>
    <row r="214" spans="1:15" ht="20.25" customHeight="1">
      <c r="A214" s="51"/>
      <c r="B214" s="53"/>
      <c r="C214" s="49" t="s">
        <v>118</v>
      </c>
      <c r="D214" s="56" t="s">
        <v>23</v>
      </c>
      <c r="E214" s="59">
        <v>1102</v>
      </c>
      <c r="F214" s="56" t="s">
        <v>122</v>
      </c>
      <c r="G214" s="9" t="s">
        <v>24</v>
      </c>
      <c r="H214" s="13"/>
      <c r="I214" s="13"/>
      <c r="J214" s="26"/>
      <c r="K214" s="26"/>
      <c r="L214" s="8"/>
      <c r="M214" s="26"/>
      <c r="N214" s="8"/>
      <c r="O214" s="55"/>
    </row>
    <row r="215" spans="1:15" ht="71.25" customHeight="1">
      <c r="A215" s="51"/>
      <c r="B215" s="53"/>
      <c r="C215" s="70"/>
      <c r="D215" s="72"/>
      <c r="E215" s="82"/>
      <c r="F215" s="72"/>
      <c r="G215" s="10">
        <v>622</v>
      </c>
      <c r="H215" s="20">
        <v>74000</v>
      </c>
      <c r="I215" s="13">
        <v>74000</v>
      </c>
      <c r="J215" s="20">
        <v>0</v>
      </c>
      <c r="K215" s="20">
        <v>0</v>
      </c>
      <c r="L215" s="13">
        <v>0</v>
      </c>
      <c r="M215" s="20">
        <v>0</v>
      </c>
      <c r="N215" s="13">
        <v>0</v>
      </c>
      <c r="O215" s="51"/>
    </row>
    <row r="216" spans="1:15" ht="66" customHeight="1">
      <c r="A216" s="50"/>
      <c r="B216" s="54"/>
      <c r="C216" s="8" t="s">
        <v>54</v>
      </c>
      <c r="D216" s="29">
        <v>733</v>
      </c>
      <c r="E216" s="30" t="s">
        <v>121</v>
      </c>
      <c r="F216" s="30" t="s">
        <v>122</v>
      </c>
      <c r="G216" s="10">
        <v>612</v>
      </c>
      <c r="H216" s="20">
        <v>8700</v>
      </c>
      <c r="I216" s="13">
        <v>8700</v>
      </c>
      <c r="J216" s="20">
        <v>0</v>
      </c>
      <c r="K216" s="20">
        <v>0</v>
      </c>
      <c r="L216" s="13">
        <v>0</v>
      </c>
      <c r="M216" s="20">
        <v>0</v>
      </c>
      <c r="N216" s="13">
        <v>0</v>
      </c>
      <c r="O216" s="50"/>
    </row>
    <row r="217" spans="1:15" ht="48" customHeight="1">
      <c r="A217" s="49" t="s">
        <v>119</v>
      </c>
      <c r="B217" s="52" t="s">
        <v>125</v>
      </c>
      <c r="C217" s="8" t="s">
        <v>16</v>
      </c>
      <c r="D217" s="31" t="s">
        <v>22</v>
      </c>
      <c r="E217" s="31" t="s">
        <v>22</v>
      </c>
      <c r="F217" s="6" t="s">
        <v>126</v>
      </c>
      <c r="G217" s="31" t="s">
        <v>22</v>
      </c>
      <c r="H217" s="13">
        <f>H220+H221</f>
        <v>164100</v>
      </c>
      <c r="I217" s="13">
        <f t="shared" ref="I217:N217" si="61">I220+I221</f>
        <v>164100</v>
      </c>
      <c r="J217" s="20">
        <f t="shared" si="61"/>
        <v>0</v>
      </c>
      <c r="K217" s="13">
        <f t="shared" si="61"/>
        <v>0</v>
      </c>
      <c r="L217" s="13">
        <f t="shared" si="61"/>
        <v>0</v>
      </c>
      <c r="M217" s="13">
        <f t="shared" si="61"/>
        <v>0</v>
      </c>
      <c r="N217" s="13">
        <f t="shared" si="61"/>
        <v>0</v>
      </c>
      <c r="O217" s="49"/>
    </row>
    <row r="218" spans="1:15" ht="15.75" customHeight="1">
      <c r="A218" s="51"/>
      <c r="B218" s="53"/>
      <c r="C218" s="8" t="s">
        <v>15</v>
      </c>
      <c r="D218" s="8"/>
      <c r="E218" s="8"/>
      <c r="F218" s="8"/>
      <c r="G218" s="8"/>
      <c r="H218" s="13"/>
      <c r="I218" s="13"/>
      <c r="J218" s="26"/>
      <c r="K218" s="15"/>
      <c r="L218" s="11"/>
      <c r="M218" s="15"/>
      <c r="N218" s="11"/>
      <c r="O218" s="55"/>
    </row>
    <row r="219" spans="1:15" ht="20.25" customHeight="1">
      <c r="A219" s="51"/>
      <c r="B219" s="53"/>
      <c r="C219" s="49" t="s">
        <v>118</v>
      </c>
      <c r="D219" s="56" t="s">
        <v>23</v>
      </c>
      <c r="E219" s="59">
        <v>1102</v>
      </c>
      <c r="F219" s="56" t="s">
        <v>126</v>
      </c>
      <c r="G219" s="9" t="s">
        <v>24</v>
      </c>
      <c r="H219" s="13"/>
      <c r="I219" s="13"/>
      <c r="J219" s="26"/>
      <c r="K219" s="26"/>
      <c r="L219" s="8"/>
      <c r="M219" s="26"/>
      <c r="N219" s="8"/>
      <c r="O219" s="55"/>
    </row>
    <row r="220" spans="1:15" ht="70.5" customHeight="1">
      <c r="A220" s="51"/>
      <c r="B220" s="53"/>
      <c r="C220" s="50"/>
      <c r="D220" s="93"/>
      <c r="E220" s="50"/>
      <c r="F220" s="50"/>
      <c r="G220" s="10">
        <v>622</v>
      </c>
      <c r="H220" s="20">
        <v>146900</v>
      </c>
      <c r="I220" s="13">
        <v>146900</v>
      </c>
      <c r="J220" s="20">
        <v>0</v>
      </c>
      <c r="K220" s="20">
        <v>0</v>
      </c>
      <c r="L220" s="13">
        <v>0</v>
      </c>
      <c r="M220" s="20">
        <v>0</v>
      </c>
      <c r="N220" s="13">
        <v>0</v>
      </c>
      <c r="O220" s="51"/>
    </row>
    <row r="221" spans="1:15" ht="66" customHeight="1">
      <c r="A221" s="50"/>
      <c r="B221" s="54"/>
      <c r="C221" s="8" t="s">
        <v>54</v>
      </c>
      <c r="D221" s="29">
        <v>733</v>
      </c>
      <c r="E221" s="30" t="s">
        <v>121</v>
      </c>
      <c r="F221" s="30" t="s">
        <v>126</v>
      </c>
      <c r="G221" s="10">
        <v>612</v>
      </c>
      <c r="H221" s="20">
        <v>17200</v>
      </c>
      <c r="I221" s="13">
        <v>17200</v>
      </c>
      <c r="J221" s="20">
        <v>0</v>
      </c>
      <c r="K221" s="20">
        <v>0</v>
      </c>
      <c r="L221" s="13">
        <v>0</v>
      </c>
      <c r="M221" s="20">
        <v>0</v>
      </c>
      <c r="N221" s="13">
        <v>0</v>
      </c>
      <c r="O221" s="50"/>
    </row>
    <row r="222" spans="1:15" ht="60.75" customHeight="1">
      <c r="A222" s="49" t="s">
        <v>124</v>
      </c>
      <c r="B222" s="52" t="s">
        <v>127</v>
      </c>
      <c r="C222" s="8" t="s">
        <v>16</v>
      </c>
      <c r="D222" s="31" t="s">
        <v>22</v>
      </c>
      <c r="E222" s="31" t="s">
        <v>22</v>
      </c>
      <c r="F222" s="6" t="s">
        <v>128</v>
      </c>
      <c r="G222" s="31" t="s">
        <v>22</v>
      </c>
      <c r="H222" s="13">
        <f>H225+H226</f>
        <v>575800</v>
      </c>
      <c r="I222" s="13">
        <f t="shared" ref="I222:N222" si="62">I225+I226</f>
        <v>575800</v>
      </c>
      <c r="J222" s="20">
        <f t="shared" si="62"/>
        <v>0</v>
      </c>
      <c r="K222" s="13">
        <f t="shared" si="62"/>
        <v>0</v>
      </c>
      <c r="L222" s="13">
        <f t="shared" si="62"/>
        <v>0</v>
      </c>
      <c r="M222" s="13">
        <f t="shared" si="62"/>
        <v>0</v>
      </c>
      <c r="N222" s="13">
        <f t="shared" si="62"/>
        <v>0</v>
      </c>
      <c r="O222" s="49"/>
    </row>
    <row r="223" spans="1:15" ht="19.5" customHeight="1">
      <c r="A223" s="51"/>
      <c r="B223" s="53"/>
      <c r="C223" s="8" t="s">
        <v>15</v>
      </c>
      <c r="D223" s="8"/>
      <c r="E223" s="8"/>
      <c r="F223" s="8"/>
      <c r="G223" s="8"/>
      <c r="H223" s="13"/>
      <c r="I223" s="13"/>
      <c r="J223" s="26"/>
      <c r="K223" s="15"/>
      <c r="L223" s="11"/>
      <c r="M223" s="15"/>
      <c r="N223" s="11"/>
      <c r="O223" s="55"/>
    </row>
    <row r="224" spans="1:15" ht="20.25" customHeight="1">
      <c r="A224" s="51"/>
      <c r="B224" s="53"/>
      <c r="C224" s="49" t="s">
        <v>118</v>
      </c>
      <c r="D224" s="56" t="s">
        <v>23</v>
      </c>
      <c r="E224" s="59">
        <v>1102</v>
      </c>
      <c r="F224" s="56" t="s">
        <v>128</v>
      </c>
      <c r="G224" s="9" t="s">
        <v>24</v>
      </c>
      <c r="H224" s="13"/>
      <c r="I224" s="13"/>
      <c r="J224" s="26"/>
      <c r="K224" s="26"/>
      <c r="L224" s="8"/>
      <c r="M224" s="26"/>
      <c r="N224" s="8"/>
      <c r="O224" s="55"/>
    </row>
    <row r="225" spans="1:15" ht="55.5" customHeight="1">
      <c r="A225" s="51"/>
      <c r="B225" s="53"/>
      <c r="C225" s="50"/>
      <c r="D225" s="93"/>
      <c r="E225" s="50"/>
      <c r="F225" s="50"/>
      <c r="G225" s="10">
        <v>622</v>
      </c>
      <c r="H225" s="20">
        <v>515400</v>
      </c>
      <c r="I225" s="13">
        <v>515400</v>
      </c>
      <c r="J225" s="20">
        <v>0</v>
      </c>
      <c r="K225" s="20">
        <v>0</v>
      </c>
      <c r="L225" s="13">
        <v>0</v>
      </c>
      <c r="M225" s="20">
        <v>0</v>
      </c>
      <c r="N225" s="13">
        <v>0</v>
      </c>
      <c r="O225" s="51"/>
    </row>
    <row r="226" spans="1:15" ht="61.5" customHeight="1">
      <c r="A226" s="50"/>
      <c r="B226" s="54"/>
      <c r="C226" s="8" t="s">
        <v>54</v>
      </c>
      <c r="D226" s="29">
        <v>733</v>
      </c>
      <c r="E226" s="30" t="s">
        <v>121</v>
      </c>
      <c r="F226" s="30" t="s">
        <v>128</v>
      </c>
      <c r="G226" s="10">
        <v>612</v>
      </c>
      <c r="H226" s="20">
        <v>60400</v>
      </c>
      <c r="I226" s="13">
        <v>60400</v>
      </c>
      <c r="J226" s="20">
        <v>0</v>
      </c>
      <c r="K226" s="20">
        <v>0</v>
      </c>
      <c r="L226" s="13">
        <v>0</v>
      </c>
      <c r="M226" s="20">
        <v>0</v>
      </c>
      <c r="N226" s="13">
        <v>0</v>
      </c>
      <c r="O226" s="50"/>
    </row>
    <row r="227" spans="1:15" ht="46.5" customHeight="1">
      <c r="A227" s="49" t="s">
        <v>130</v>
      </c>
      <c r="B227" s="52" t="s">
        <v>131</v>
      </c>
      <c r="C227" s="8" t="s">
        <v>16</v>
      </c>
      <c r="D227" s="38" t="s">
        <v>22</v>
      </c>
      <c r="E227" s="38" t="s">
        <v>22</v>
      </c>
      <c r="F227" s="40" t="s">
        <v>133</v>
      </c>
      <c r="G227" s="38" t="s">
        <v>22</v>
      </c>
      <c r="H227" s="13">
        <f>H232+H229</f>
        <v>0</v>
      </c>
      <c r="I227" s="13">
        <f>I232+I229</f>
        <v>0</v>
      </c>
      <c r="J227" s="20">
        <f>J232+J229+J230+J231</f>
        <v>1000000</v>
      </c>
      <c r="K227" s="13">
        <f>K232+K229+K230+K231</f>
        <v>1000000</v>
      </c>
      <c r="L227" s="13">
        <f>L232+L229+L230+L231</f>
        <v>999349.83</v>
      </c>
      <c r="M227" s="13">
        <f>M232+M229+M230+M231</f>
        <v>0</v>
      </c>
      <c r="N227" s="13">
        <f>N232+N229+N230+N231</f>
        <v>0</v>
      </c>
      <c r="O227" s="49" t="s">
        <v>204</v>
      </c>
    </row>
    <row r="228" spans="1:15" ht="21" customHeight="1">
      <c r="A228" s="51"/>
      <c r="B228" s="53"/>
      <c r="C228" s="8" t="s">
        <v>15</v>
      </c>
      <c r="D228" s="8"/>
      <c r="E228" s="8"/>
      <c r="F228" s="8"/>
      <c r="G228" s="8"/>
      <c r="H228" s="13"/>
      <c r="I228" s="13"/>
      <c r="J228" s="26"/>
      <c r="K228" s="15"/>
      <c r="L228" s="11"/>
      <c r="M228" s="15"/>
      <c r="N228" s="11"/>
      <c r="O228" s="55"/>
    </row>
    <row r="229" spans="1:15" ht="33.75" customHeight="1">
      <c r="A229" s="51"/>
      <c r="B229" s="53"/>
      <c r="C229" s="49" t="s">
        <v>192</v>
      </c>
      <c r="D229" s="45" t="s">
        <v>123</v>
      </c>
      <c r="E229" s="39">
        <v>1002</v>
      </c>
      <c r="F229" s="42" t="s">
        <v>187</v>
      </c>
      <c r="G229" s="10">
        <v>612</v>
      </c>
      <c r="H229" s="13">
        <v>0</v>
      </c>
      <c r="I229" s="13">
        <v>0</v>
      </c>
      <c r="J229" s="20">
        <v>46000</v>
      </c>
      <c r="K229" s="20">
        <v>46000</v>
      </c>
      <c r="L229" s="13">
        <v>46000</v>
      </c>
      <c r="M229" s="20">
        <v>0</v>
      </c>
      <c r="N229" s="13">
        <v>0</v>
      </c>
      <c r="O229" s="51"/>
    </row>
    <row r="230" spans="1:15" ht="35.25" customHeight="1">
      <c r="A230" s="51"/>
      <c r="B230" s="53"/>
      <c r="C230" s="50"/>
      <c r="D230" s="45" t="s">
        <v>123</v>
      </c>
      <c r="E230" s="44">
        <v>1006</v>
      </c>
      <c r="F230" s="45" t="s">
        <v>187</v>
      </c>
      <c r="G230" s="10">
        <v>244</v>
      </c>
      <c r="H230" s="13">
        <v>0</v>
      </c>
      <c r="I230" s="13">
        <v>0</v>
      </c>
      <c r="J230" s="20">
        <v>25000</v>
      </c>
      <c r="K230" s="20">
        <v>25000</v>
      </c>
      <c r="L230" s="13">
        <v>24350</v>
      </c>
      <c r="M230" s="20">
        <v>0</v>
      </c>
      <c r="N230" s="13">
        <v>0</v>
      </c>
      <c r="O230" s="51"/>
    </row>
    <row r="231" spans="1:15" ht="48.75" customHeight="1">
      <c r="A231" s="51"/>
      <c r="B231" s="53"/>
      <c r="C231" s="47" t="s">
        <v>62</v>
      </c>
      <c r="D231" s="44">
        <v>734</v>
      </c>
      <c r="E231" s="45" t="s">
        <v>132</v>
      </c>
      <c r="F231" s="45" t="s">
        <v>187</v>
      </c>
      <c r="G231" s="10">
        <v>612</v>
      </c>
      <c r="H231" s="13">
        <v>0</v>
      </c>
      <c r="I231" s="13">
        <v>0</v>
      </c>
      <c r="J231" s="20">
        <v>533492</v>
      </c>
      <c r="K231" s="20">
        <v>533492</v>
      </c>
      <c r="L231" s="20">
        <v>533491.82999999996</v>
      </c>
      <c r="M231" s="20">
        <v>0</v>
      </c>
      <c r="N231" s="13">
        <v>0</v>
      </c>
      <c r="O231" s="51"/>
    </row>
    <row r="232" spans="1:15" ht="48" customHeight="1">
      <c r="A232" s="50"/>
      <c r="B232" s="54"/>
      <c r="C232" s="26" t="s">
        <v>189</v>
      </c>
      <c r="D232" s="45" t="s">
        <v>23</v>
      </c>
      <c r="E232" s="45" t="s">
        <v>190</v>
      </c>
      <c r="F232" s="42" t="s">
        <v>187</v>
      </c>
      <c r="G232" s="10">
        <v>622</v>
      </c>
      <c r="H232" s="13">
        <v>0</v>
      </c>
      <c r="I232" s="13">
        <v>0</v>
      </c>
      <c r="J232" s="20">
        <v>395508</v>
      </c>
      <c r="K232" s="20">
        <v>395508</v>
      </c>
      <c r="L232" s="20">
        <v>395508</v>
      </c>
      <c r="M232" s="20">
        <v>0</v>
      </c>
      <c r="N232" s="13">
        <v>0</v>
      </c>
      <c r="O232" s="50"/>
    </row>
    <row r="233" spans="1:15" ht="28.5" customHeight="1">
      <c r="A233" s="32"/>
      <c r="B233" s="32"/>
      <c r="C233" s="36"/>
      <c r="D233" s="33"/>
      <c r="E233" s="37"/>
      <c r="F233" s="37"/>
      <c r="G233" s="33"/>
      <c r="H233" s="34"/>
      <c r="I233" s="34"/>
      <c r="J233" s="34"/>
      <c r="K233" s="35"/>
      <c r="L233" s="34"/>
      <c r="M233" s="34"/>
      <c r="N233" s="34"/>
      <c r="O233" s="32"/>
    </row>
    <row r="234" spans="1:15">
      <c r="A234" s="1" t="s">
        <v>198</v>
      </c>
      <c r="H234" s="1" t="s">
        <v>191</v>
      </c>
    </row>
    <row r="236" spans="1:15">
      <c r="A236" s="1" t="s">
        <v>197</v>
      </c>
    </row>
    <row r="237" spans="1:15">
      <c r="A237" s="1" t="s">
        <v>31</v>
      </c>
    </row>
  </sheetData>
  <mergeCells count="353">
    <mergeCell ref="A217:A221"/>
    <mergeCell ref="B217:B221"/>
    <mergeCell ref="O217:O221"/>
    <mergeCell ref="C219:C220"/>
    <mergeCell ref="D219:D220"/>
    <mergeCell ref="E219:E220"/>
    <mergeCell ref="F219:F220"/>
    <mergeCell ref="A222:A226"/>
    <mergeCell ref="B222:B226"/>
    <mergeCell ref="O222:O226"/>
    <mergeCell ref="C224:C225"/>
    <mergeCell ref="D224:D225"/>
    <mergeCell ref="E224:E225"/>
    <mergeCell ref="F224:F225"/>
    <mergeCell ref="A208:A211"/>
    <mergeCell ref="B208:B211"/>
    <mergeCell ref="O208:O211"/>
    <mergeCell ref="C210:C211"/>
    <mergeCell ref="D210:D211"/>
    <mergeCell ref="E210:E211"/>
    <mergeCell ref="F210:F211"/>
    <mergeCell ref="A212:A216"/>
    <mergeCell ref="B212:B216"/>
    <mergeCell ref="O212:O216"/>
    <mergeCell ref="C214:C215"/>
    <mergeCell ref="D214:D215"/>
    <mergeCell ref="E214:E215"/>
    <mergeCell ref="F214:F215"/>
    <mergeCell ref="F198:F199"/>
    <mergeCell ref="F186:F187"/>
    <mergeCell ref="A200:A203"/>
    <mergeCell ref="B200:B203"/>
    <mergeCell ref="O200:O203"/>
    <mergeCell ref="C202:C203"/>
    <mergeCell ref="D202:D203"/>
    <mergeCell ref="E202:E203"/>
    <mergeCell ref="F202:F203"/>
    <mergeCell ref="A188:A191"/>
    <mergeCell ref="B188:B191"/>
    <mergeCell ref="O188:O191"/>
    <mergeCell ref="C190:C191"/>
    <mergeCell ref="D190:D191"/>
    <mergeCell ref="E190:E191"/>
    <mergeCell ref="F190:F191"/>
    <mergeCell ref="C194:C195"/>
    <mergeCell ref="D194:D195"/>
    <mergeCell ref="E194:E195"/>
    <mergeCell ref="A196:A199"/>
    <mergeCell ref="B196:B199"/>
    <mergeCell ref="O196:O199"/>
    <mergeCell ref="C198:C199"/>
    <mergeCell ref="D198:D199"/>
    <mergeCell ref="E198:E199"/>
    <mergeCell ref="A176:A179"/>
    <mergeCell ref="B176:B179"/>
    <mergeCell ref="O176:O179"/>
    <mergeCell ref="C178:C179"/>
    <mergeCell ref="D178:D179"/>
    <mergeCell ref="E178:E179"/>
    <mergeCell ref="F178:F179"/>
    <mergeCell ref="F194:F195"/>
    <mergeCell ref="A192:A195"/>
    <mergeCell ref="B192:B195"/>
    <mergeCell ref="O192:O195"/>
    <mergeCell ref="A180:A183"/>
    <mergeCell ref="B180:B183"/>
    <mergeCell ref="O180:O183"/>
    <mergeCell ref="C182:C183"/>
    <mergeCell ref="D182:D183"/>
    <mergeCell ref="E182:E183"/>
    <mergeCell ref="F182:F183"/>
    <mergeCell ref="A184:A187"/>
    <mergeCell ref="B184:B187"/>
    <mergeCell ref="O184:O187"/>
    <mergeCell ref="C186:C187"/>
    <mergeCell ref="D186:D187"/>
    <mergeCell ref="E186:E187"/>
    <mergeCell ref="A168:A171"/>
    <mergeCell ref="B168:B171"/>
    <mergeCell ref="O168:O171"/>
    <mergeCell ref="C170:C171"/>
    <mergeCell ref="D170:D171"/>
    <mergeCell ref="E170:E171"/>
    <mergeCell ref="F170:F171"/>
    <mergeCell ref="O172:O175"/>
    <mergeCell ref="C174:C175"/>
    <mergeCell ref="D174:D175"/>
    <mergeCell ref="E174:E175"/>
    <mergeCell ref="F174:F175"/>
    <mergeCell ref="O160:O163"/>
    <mergeCell ref="C162:C163"/>
    <mergeCell ref="D162:D163"/>
    <mergeCell ref="E162:E163"/>
    <mergeCell ref="F162:F163"/>
    <mergeCell ref="O164:O167"/>
    <mergeCell ref="C166:C167"/>
    <mergeCell ref="D166:D167"/>
    <mergeCell ref="E166:E167"/>
    <mergeCell ref="F166:F167"/>
    <mergeCell ref="O152:O155"/>
    <mergeCell ref="C154:C155"/>
    <mergeCell ref="D154:D155"/>
    <mergeCell ref="E154:E155"/>
    <mergeCell ref="F154:F155"/>
    <mergeCell ref="O156:O159"/>
    <mergeCell ref="C158:C159"/>
    <mergeCell ref="D158:D159"/>
    <mergeCell ref="E158:E159"/>
    <mergeCell ref="F158:F159"/>
    <mergeCell ref="O144:O147"/>
    <mergeCell ref="C146:C147"/>
    <mergeCell ref="D146:D147"/>
    <mergeCell ref="E146:E147"/>
    <mergeCell ref="F146:F147"/>
    <mergeCell ref="A139:A143"/>
    <mergeCell ref="B139:B143"/>
    <mergeCell ref="O148:O151"/>
    <mergeCell ref="C150:C151"/>
    <mergeCell ref="D150:D151"/>
    <mergeCell ref="E150:E151"/>
    <mergeCell ref="F150:F151"/>
    <mergeCell ref="A130:A134"/>
    <mergeCell ref="B130:B134"/>
    <mergeCell ref="O130:O134"/>
    <mergeCell ref="C132:C134"/>
    <mergeCell ref="D132:D134"/>
    <mergeCell ref="E132:E134"/>
    <mergeCell ref="F132:F134"/>
    <mergeCell ref="O139:O143"/>
    <mergeCell ref="C141:C143"/>
    <mergeCell ref="D141:D143"/>
    <mergeCell ref="E141:E143"/>
    <mergeCell ref="F141:F143"/>
    <mergeCell ref="O135:O138"/>
    <mergeCell ref="F137:F138"/>
    <mergeCell ref="A122:A125"/>
    <mergeCell ref="B122:B125"/>
    <mergeCell ref="O122:O125"/>
    <mergeCell ref="C124:C125"/>
    <mergeCell ref="D124:D125"/>
    <mergeCell ref="E124:E125"/>
    <mergeCell ref="F124:F125"/>
    <mergeCell ref="O126:O129"/>
    <mergeCell ref="C128:C129"/>
    <mergeCell ref="D128:D129"/>
    <mergeCell ref="E128:E129"/>
    <mergeCell ref="F128:F129"/>
    <mergeCell ref="A126:A129"/>
    <mergeCell ref="B126:B129"/>
    <mergeCell ref="O114:O117"/>
    <mergeCell ref="C116:C117"/>
    <mergeCell ref="D116:D117"/>
    <mergeCell ref="E116:E117"/>
    <mergeCell ref="F116:F117"/>
    <mergeCell ref="O107:O113"/>
    <mergeCell ref="O118:O121"/>
    <mergeCell ref="C120:C121"/>
    <mergeCell ref="D120:D121"/>
    <mergeCell ref="E120:E121"/>
    <mergeCell ref="F120:F121"/>
    <mergeCell ref="C112:C113"/>
    <mergeCell ref="O103:O106"/>
    <mergeCell ref="C105:C106"/>
    <mergeCell ref="D105:D106"/>
    <mergeCell ref="E105:E106"/>
    <mergeCell ref="F105:F106"/>
    <mergeCell ref="C109:C110"/>
    <mergeCell ref="D109:D110"/>
    <mergeCell ref="E109:E110"/>
    <mergeCell ref="F109:F110"/>
    <mergeCell ref="O90:O93"/>
    <mergeCell ref="C92:C93"/>
    <mergeCell ref="D92:D93"/>
    <mergeCell ref="E92:E93"/>
    <mergeCell ref="F92:F93"/>
    <mergeCell ref="O94:O98"/>
    <mergeCell ref="O99:O102"/>
    <mergeCell ref="C101:C102"/>
    <mergeCell ref="D101:D102"/>
    <mergeCell ref="E101:E102"/>
    <mergeCell ref="F101:F102"/>
    <mergeCell ref="C96:C97"/>
    <mergeCell ref="D96:D97"/>
    <mergeCell ref="E96:E97"/>
    <mergeCell ref="F96:F97"/>
    <mergeCell ref="C82:C83"/>
    <mergeCell ref="D82:D83"/>
    <mergeCell ref="E82:E83"/>
    <mergeCell ref="F82:F83"/>
    <mergeCell ref="A80:A85"/>
    <mergeCell ref="B80:B85"/>
    <mergeCell ref="O80:O85"/>
    <mergeCell ref="O86:O89"/>
    <mergeCell ref="C88:C89"/>
    <mergeCell ref="D88:D89"/>
    <mergeCell ref="E88:E89"/>
    <mergeCell ref="F88:F89"/>
    <mergeCell ref="A72:A75"/>
    <mergeCell ref="B72:B75"/>
    <mergeCell ref="O72:O75"/>
    <mergeCell ref="C74:C75"/>
    <mergeCell ref="D74:D75"/>
    <mergeCell ref="E74:E75"/>
    <mergeCell ref="F74:F75"/>
    <mergeCell ref="A76:A79"/>
    <mergeCell ref="B76:B79"/>
    <mergeCell ref="O76:O79"/>
    <mergeCell ref="C78:C79"/>
    <mergeCell ref="D78:D79"/>
    <mergeCell ref="E78:E79"/>
    <mergeCell ref="F78:F79"/>
    <mergeCell ref="A64:A67"/>
    <mergeCell ref="B64:B67"/>
    <mergeCell ref="O64:O67"/>
    <mergeCell ref="C66:C67"/>
    <mergeCell ref="D66:D67"/>
    <mergeCell ref="E66:E67"/>
    <mergeCell ref="F66:F67"/>
    <mergeCell ref="A68:A71"/>
    <mergeCell ref="B68:B71"/>
    <mergeCell ref="O68:O71"/>
    <mergeCell ref="C70:C71"/>
    <mergeCell ref="D70:D71"/>
    <mergeCell ref="E70:E71"/>
    <mergeCell ref="F70:F71"/>
    <mergeCell ref="C58:C59"/>
    <mergeCell ref="D58:D59"/>
    <mergeCell ref="E58:E59"/>
    <mergeCell ref="F58:F59"/>
    <mergeCell ref="A52:A55"/>
    <mergeCell ref="B52:B55"/>
    <mergeCell ref="A60:A63"/>
    <mergeCell ref="B60:B63"/>
    <mergeCell ref="O60:O63"/>
    <mergeCell ref="C62:C63"/>
    <mergeCell ref="D62:D63"/>
    <mergeCell ref="E62:E63"/>
    <mergeCell ref="F62:F63"/>
    <mergeCell ref="O52:O55"/>
    <mergeCell ref="C54:C55"/>
    <mergeCell ref="D54:D55"/>
    <mergeCell ref="E54:E55"/>
    <mergeCell ref="F54:F55"/>
    <mergeCell ref="A56:A59"/>
    <mergeCell ref="B56:B59"/>
    <mergeCell ref="O56:O59"/>
    <mergeCell ref="O34:O41"/>
    <mergeCell ref="C36:C41"/>
    <mergeCell ref="D36:D41"/>
    <mergeCell ref="E36:E41"/>
    <mergeCell ref="F36:F41"/>
    <mergeCell ref="A48:A51"/>
    <mergeCell ref="B48:B51"/>
    <mergeCell ref="O48:O51"/>
    <mergeCell ref="C50:C51"/>
    <mergeCell ref="D50:D51"/>
    <mergeCell ref="E50:E51"/>
    <mergeCell ref="F50:F51"/>
    <mergeCell ref="A34:A41"/>
    <mergeCell ref="B34:B41"/>
    <mergeCell ref="A42:A47"/>
    <mergeCell ref="B42:B47"/>
    <mergeCell ref="O42:O47"/>
    <mergeCell ref="A90:A93"/>
    <mergeCell ref="B90:B93"/>
    <mergeCell ref="A99:A102"/>
    <mergeCell ref="B99:B102"/>
    <mergeCell ref="A107:A113"/>
    <mergeCell ref="B107:B113"/>
    <mergeCell ref="A118:A121"/>
    <mergeCell ref="B118:B121"/>
    <mergeCell ref="A86:A89"/>
    <mergeCell ref="B86:B89"/>
    <mergeCell ref="A94:A98"/>
    <mergeCell ref="B94:B98"/>
    <mergeCell ref="A103:A106"/>
    <mergeCell ref="B103:B106"/>
    <mergeCell ref="A114:A117"/>
    <mergeCell ref="B114:B117"/>
    <mergeCell ref="A204:A207"/>
    <mergeCell ref="B204:B207"/>
    <mergeCell ref="C137:C138"/>
    <mergeCell ref="D137:D138"/>
    <mergeCell ref="E137:E138"/>
    <mergeCell ref="C206:C207"/>
    <mergeCell ref="D206:D207"/>
    <mergeCell ref="E206:E207"/>
    <mergeCell ref="A148:A151"/>
    <mergeCell ref="B148:B151"/>
    <mergeCell ref="A156:A159"/>
    <mergeCell ref="B156:B159"/>
    <mergeCell ref="A164:A167"/>
    <mergeCell ref="B164:B167"/>
    <mergeCell ref="A172:A175"/>
    <mergeCell ref="B172:B175"/>
    <mergeCell ref="A135:A138"/>
    <mergeCell ref="B135:B138"/>
    <mergeCell ref="A144:A147"/>
    <mergeCell ref="B144:B147"/>
    <mergeCell ref="A152:A155"/>
    <mergeCell ref="B152:B155"/>
    <mergeCell ref="A160:A163"/>
    <mergeCell ref="B160:B163"/>
    <mergeCell ref="A31:A33"/>
    <mergeCell ref="B31:B33"/>
    <mergeCell ref="O31:O33"/>
    <mergeCell ref="E20:E21"/>
    <mergeCell ref="D20:D21"/>
    <mergeCell ref="C20:C21"/>
    <mergeCell ref="B18:B21"/>
    <mergeCell ref="A18:A21"/>
    <mergeCell ref="A22:A30"/>
    <mergeCell ref="B22:B30"/>
    <mergeCell ref="F20:F21"/>
    <mergeCell ref="C24:C30"/>
    <mergeCell ref="D24:D30"/>
    <mergeCell ref="E24:E30"/>
    <mergeCell ref="F24:F30"/>
    <mergeCell ref="J6:L6"/>
    <mergeCell ref="M6:N6"/>
    <mergeCell ref="O15:O17"/>
    <mergeCell ref="A2:O2"/>
    <mergeCell ref="O18:O21"/>
    <mergeCell ref="O22:O30"/>
    <mergeCell ref="C5:C8"/>
    <mergeCell ref="D6:D8"/>
    <mergeCell ref="E6:E8"/>
    <mergeCell ref="F6:F8"/>
    <mergeCell ref="B5:B8"/>
    <mergeCell ref="C229:C230"/>
    <mergeCell ref="A227:A232"/>
    <mergeCell ref="B227:B232"/>
    <mergeCell ref="O227:O232"/>
    <mergeCell ref="O204:O207"/>
    <mergeCell ref="F206:F207"/>
    <mergeCell ref="M1:O1"/>
    <mergeCell ref="A9:A14"/>
    <mergeCell ref="B9:B14"/>
    <mergeCell ref="A15:A17"/>
    <mergeCell ref="B15:B17"/>
    <mergeCell ref="G6:G8"/>
    <mergeCell ref="H6:I7"/>
    <mergeCell ref="M7:M8"/>
    <mergeCell ref="N7:N8"/>
    <mergeCell ref="A5:A8"/>
    <mergeCell ref="D5:G5"/>
    <mergeCell ref="H5:N5"/>
    <mergeCell ref="O5:O8"/>
    <mergeCell ref="A3:O3"/>
    <mergeCell ref="O9:O14"/>
    <mergeCell ref="K7:L7"/>
    <mergeCell ref="J7:J8"/>
    <mergeCell ref="F107:F108"/>
  </mergeCells>
  <pageMargins left="0.39370078740157483" right="0.19685039370078741" top="0.59055118110236227" bottom="0.39370078740157483" header="0.31496062992125984" footer="0.31496062992125984"/>
  <pageSetup paperSize="9" scale="48" orientation="landscape" r:id="rId1"/>
  <headerFooter>
    <oddFooter>&amp;R&amp;P</oddFooter>
  </headerFooter>
  <rowBreaks count="5" manualBreakCount="5">
    <brk id="33" max="16383" man="1"/>
    <brk id="71" max="16383" man="1"/>
    <brk id="117" max="16383" man="1"/>
    <brk id="163" max="16383" man="1"/>
    <brk id="2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2017-03-10T05:27:49Z</dcterms:modified>
</cp:coreProperties>
</file>